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375" yWindow="690" windowWidth="16800" windowHeight="11430"/>
  </bookViews>
  <sheets>
    <sheet name="orçamento" sheetId="1" r:id="rId1"/>
    <sheet name="Plan2" sheetId="2" r:id="rId2"/>
  </sheets>
  <definedNames>
    <definedName name="_xlnm._FilterDatabase" localSheetId="0" hidden="1">orçamento!#REF!</definedName>
    <definedName name="_xlnm.Print_Area" localSheetId="0">orçamento!$A$2:$I$62</definedName>
    <definedName name="_xlnm.Print_Titles" localSheetId="0">orçamento!$13:$15</definedName>
  </definedNames>
  <calcPr calcId="125725"/>
</workbook>
</file>

<file path=xl/calcChain.xml><?xml version="1.0" encoding="utf-8"?>
<calcChain xmlns="http://schemas.openxmlformats.org/spreadsheetml/2006/main">
  <c r="H39" i="1"/>
  <c r="F39"/>
  <c r="I39" s="1"/>
  <c r="F38"/>
  <c r="C36"/>
  <c r="C35"/>
  <c r="C34"/>
  <c r="H37"/>
  <c r="F37"/>
  <c r="H45"/>
  <c r="F45"/>
  <c r="H20"/>
  <c r="F20"/>
  <c r="I37" l="1"/>
  <c r="H38"/>
  <c r="I38" s="1"/>
  <c r="I45"/>
  <c r="I47" s="1"/>
  <c r="I20"/>
  <c r="H51"/>
  <c r="H52"/>
  <c r="H28"/>
  <c r="H29"/>
  <c r="H30"/>
  <c r="H31"/>
  <c r="H32"/>
  <c r="H33"/>
  <c r="H34"/>
  <c r="H35"/>
  <c r="H36"/>
  <c r="F28"/>
  <c r="F29"/>
  <c r="F30"/>
  <c r="F31"/>
  <c r="F32"/>
  <c r="F33"/>
  <c r="F34"/>
  <c r="F35"/>
  <c r="F36"/>
  <c r="F26"/>
  <c r="H26"/>
  <c r="F27"/>
  <c r="H27"/>
  <c r="F51"/>
  <c r="F52"/>
  <c r="F58"/>
  <c r="H58"/>
  <c r="H19"/>
  <c r="F19"/>
  <c r="H18"/>
  <c r="F18"/>
  <c r="I36" l="1"/>
  <c r="I35"/>
  <c r="F22"/>
  <c r="F60"/>
  <c r="H60"/>
  <c r="F41"/>
  <c r="I33"/>
  <c r="H41"/>
  <c r="I51"/>
  <c r="I29"/>
  <c r="H22"/>
  <c r="I30"/>
  <c r="I52"/>
  <c r="I31"/>
  <c r="I32"/>
  <c r="I34"/>
  <c r="I28"/>
  <c r="H54"/>
  <c r="F54"/>
  <c r="F47"/>
  <c r="H47"/>
  <c r="I27"/>
  <c r="I26"/>
  <c r="I19"/>
  <c r="I58"/>
  <c r="I18"/>
  <c r="I54" l="1"/>
  <c r="H62"/>
  <c r="I41"/>
  <c r="F62"/>
  <c r="I22"/>
  <c r="I60"/>
  <c r="I62" l="1"/>
</calcChain>
</file>

<file path=xl/sharedStrings.xml><?xml version="1.0" encoding="utf-8"?>
<sst xmlns="http://schemas.openxmlformats.org/spreadsheetml/2006/main" count="95" uniqueCount="73">
  <si>
    <t>Cliente: MINISTÉRIO PÚBLICO - PGJ</t>
  </si>
  <si>
    <t>Item</t>
  </si>
  <si>
    <t>Descrição</t>
  </si>
  <si>
    <t>Un</t>
  </si>
  <si>
    <t>Quant.</t>
  </si>
  <si>
    <t>Preço Unit.</t>
  </si>
  <si>
    <t>Preço Total</t>
  </si>
  <si>
    <t>Total GERAL</t>
  </si>
  <si>
    <t>1.</t>
  </si>
  <si>
    <t>Total do Grupo</t>
  </si>
  <si>
    <t>TOTAL DO ORÇAMENTO</t>
  </si>
  <si>
    <t>ANOTACAO/REGISTRO DE RESPONSAB TECNICA - ART/RRT DE EXECUCAO</t>
  </si>
  <si>
    <t>UN</t>
  </si>
  <si>
    <t>CJ</t>
  </si>
  <si>
    <t>MS</t>
  </si>
  <si>
    <t>1.1</t>
  </si>
  <si>
    <t>Material com BDI</t>
  </si>
  <si>
    <t>Mão-de-Obra com BDI</t>
  </si>
  <si>
    <t>M2</t>
  </si>
  <si>
    <t>M</t>
  </si>
  <si>
    <t>LIMPEZA FINAL DA OBRA</t>
  </si>
  <si>
    <t>SERVIÇOS TECNICOS E DESPESAS DIVERSAS</t>
  </si>
  <si>
    <t>INSTALAÇOES ELETRICAS</t>
  </si>
  <si>
    <t>SERVIÇOS COMPLEMENTARES EXTERNOS</t>
  </si>
  <si>
    <t>PINTURA</t>
  </si>
  <si>
    <t>SERVIÇOS FINAIS</t>
  </si>
  <si>
    <t>ORÇAMENTO RESUMIDO</t>
  </si>
  <si>
    <t>1.2</t>
  </si>
  <si>
    <t>Data Base: MAIO/2025</t>
  </si>
  <si>
    <t>1.3</t>
  </si>
  <si>
    <t>LAUDO DE ATERRAMENTO DAS INSTALAÇÕES ELÉTRICAS</t>
  </si>
  <si>
    <t>PROJETOR LED 30W 3000K CORPO ALUMÍNIO IP-65</t>
  </si>
  <si>
    <t>ELETRODUTO AÇO GALVANIZADO MÉDIO 1" (25MM)</t>
  </si>
  <si>
    <t>CABO MULTIPOLAR, CL2, PVC, 1KV 3X1,5MM2</t>
  </si>
  <si>
    <t>VEDAÇAO DE ESQUADRIAS COM MASTIQUE POLIURETANO</t>
  </si>
  <si>
    <t>FOTOCELULA 1KW - 220V - COMPLETA</t>
  </si>
  <si>
    <t>FITA ISOLANTE AUTOFUSÃO - ROLO 10 M</t>
  </si>
  <si>
    <t>MONTAGEM E DESMONTAGEM DE ANDAIME TUBULAR TIPO TORRE</t>
  </si>
  <si>
    <t>CONECTOR SPLIT-BOLT BIMETALICO ESTANHADO P/ CABO 50mm2</t>
  </si>
  <si>
    <t>CONECTOR PARAFUSO FENDIDO 50MM2</t>
  </si>
  <si>
    <t xml:space="preserve">LIMPEZA PERMANENTE DA OBRA </t>
  </si>
  <si>
    <t>FUNDO PREPARADOR GALVITE 1 DEMAO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</si>
  <si>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</si>
  <si>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</si>
  <si>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</si>
  <si>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</si>
  <si>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</si>
  <si>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</si>
  <si>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</si>
  <si>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</si>
  <si>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</si>
  <si>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</si>
  <si>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</si>
  <si>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</si>
  <si>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4.</t>
  </si>
  <si>
    <t>3.</t>
  </si>
  <si>
    <t>2.</t>
  </si>
  <si>
    <t>4.1</t>
  </si>
  <si>
    <t>4.2</t>
  </si>
  <si>
    <t>5.</t>
  </si>
  <si>
    <t>5.1</t>
  </si>
  <si>
    <t>REMOCAO E REPOSICAO DE BLOCO DE CONCRETO INTERTRAVADO</t>
  </si>
  <si>
    <t>PINTURA ESMALTE BRILH.S/ELETRODUTO-2 DEMAOS</t>
  </si>
  <si>
    <t>2.12</t>
  </si>
  <si>
    <t xml:space="preserve">CONECTOR TIPO PRENSA CABO </t>
  </si>
  <si>
    <t>2.13</t>
  </si>
  <si>
    <t>ELETRODUTO PVC RÍGIDO ROSCAVEL 2" (51MM)</t>
  </si>
  <si>
    <t>Obra: REFORMA PONTUAL - PROMOTORIAS DE JUSTIÇA DE SOLEDADE E CRUZ ALTA</t>
  </si>
  <si>
    <t>CABO AÇO GALVANIZADO 50 mm2 P/ SPDA</t>
  </si>
  <si>
    <t>2.14</t>
  </si>
  <si>
    <t>CAIXA CONDULETE DE ALUMÍNIO 25mm C/TAMPA CEGA</t>
  </si>
  <si>
    <t>CAIXA CONDULETE DE PVC 50mm C/TAMPA CEGA</t>
  </si>
  <si>
    <t>Endereço: RUA PROFESSOR JOSÉ QUINTANA, 59 - SOLEDADE / RUA VOLUNTÁRIOS DA PÁTRIA, 729 - CRUZ ALTA</t>
  </si>
</sst>
</file>

<file path=xl/styles.xml><?xml version="1.0" encoding="utf-8"?>
<styleSheet xmlns="http://schemas.openxmlformats.org/spreadsheetml/2006/main">
  <numFmts count="2">
    <numFmt numFmtId="164" formatCode="###,###,##0.00"/>
    <numFmt numFmtId="165" formatCode="#,##0.0000"/>
  </numFmts>
  <fonts count="8">
    <font>
      <sz val="10"/>
      <name val="Arial"/>
    </font>
    <font>
      <b/>
      <sz val="12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53">
    <xf numFmtId="0" fontId="0" fillId="0" borderId="0" xfId="0"/>
    <xf numFmtId="0" fontId="0" fillId="0" borderId="0" xfId="0" applyNumberFormat="1" applyProtection="1"/>
    <xf numFmtId="3" fontId="0" fillId="0" borderId="0" xfId="0" applyNumberFormat="1" applyProtection="1"/>
    <xf numFmtId="0" fontId="4" fillId="2" borderId="0" xfId="0" applyFont="1" applyFill="1"/>
    <xf numFmtId="0" fontId="5" fillId="2" borderId="0" xfId="0" applyFont="1" applyFill="1"/>
    <xf numFmtId="0" fontId="0" fillId="2" borderId="0" xfId="0" applyFill="1" applyProtection="1"/>
    <xf numFmtId="4" fontId="0" fillId="2" borderId="0" xfId="0" applyNumberFormat="1" applyFill="1" applyProtection="1"/>
    <xf numFmtId="0" fontId="0" fillId="2" borderId="0" xfId="0" applyFill="1" applyAlignment="1" applyProtection="1">
      <alignment horizontal="centerContinuous" vertical="top"/>
    </xf>
    <xf numFmtId="4" fontId="0" fillId="2" borderId="0" xfId="0" applyNumberFormat="1" applyFill="1" applyAlignment="1" applyProtection="1">
      <alignment horizontal="centerContinuous" vertical="top"/>
    </xf>
    <xf numFmtId="0" fontId="0" fillId="2" borderId="0" xfId="0" applyFill="1" applyAlignment="1" applyProtection="1">
      <alignment vertical="top"/>
    </xf>
    <xf numFmtId="0" fontId="0" fillId="2" borderId="0" xfId="0" applyFill="1" applyAlignment="1">
      <alignment horizontal="centerContinuous" vertical="top"/>
    </xf>
    <xf numFmtId="4" fontId="0" fillId="2" borderId="0" xfId="0" applyNumberFormat="1" applyFill="1" applyAlignment="1">
      <alignment horizontal="centerContinuous" vertical="top"/>
    </xf>
    <xf numFmtId="0" fontId="0" fillId="2" borderId="0" xfId="0" applyFill="1" applyAlignment="1">
      <alignment vertical="top"/>
    </xf>
    <xf numFmtId="0" fontId="0" fillId="2" borderId="0" xfId="0" applyFill="1"/>
    <xf numFmtId="0" fontId="2" fillId="2" borderId="0" xfId="0" applyFont="1" applyFill="1" applyBorder="1" applyAlignment="1">
      <alignment horizontal="center"/>
    </xf>
    <xf numFmtId="4" fontId="0" fillId="2" borderId="0" xfId="0" applyNumberFormat="1" applyFill="1"/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4" fontId="4" fillId="2" borderId="0" xfId="0" applyNumberFormat="1" applyFont="1" applyFill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Continuous"/>
      <protection locked="0"/>
    </xf>
    <xf numFmtId="0" fontId="1" fillId="3" borderId="2" xfId="0" applyFont="1" applyFill="1" applyBorder="1" applyAlignment="1">
      <alignment horizontal="centerContinuous"/>
    </xf>
    <xf numFmtId="0" fontId="1" fillId="3" borderId="3" xfId="0" applyFont="1" applyFill="1" applyBorder="1" applyAlignment="1">
      <alignment horizontal="centerContinuous"/>
    </xf>
    <xf numFmtId="4" fontId="1" fillId="3" borderId="4" xfId="0" applyNumberFormat="1" applyFont="1" applyFill="1" applyBorder="1" applyAlignment="1">
      <alignment horizontal="centerContinuous"/>
    </xf>
    <xf numFmtId="0" fontId="2" fillId="2" borderId="0" xfId="0" applyFont="1" applyFill="1" applyBorder="1" applyAlignment="1">
      <alignment horizontal="left"/>
    </xf>
    <xf numFmtId="14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165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 applyProtection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vertical="center"/>
    </xf>
    <xf numFmtId="164" fontId="2" fillId="5" borderId="6" xfId="0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vertical="center"/>
    </xf>
    <xf numFmtId="4" fontId="2" fillId="5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4" fontId="3" fillId="2" borderId="5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righ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:J62"/>
  <sheetViews>
    <sheetView tabSelected="1" topLeftCell="A2" zoomScaleNormal="100" workbookViewId="0">
      <selection activeCell="L23" sqref="L23"/>
    </sheetView>
  </sheetViews>
  <sheetFormatPr defaultRowHeight="12.75"/>
  <cols>
    <col min="1" max="1" width="9" style="13" bestFit="1" customWidth="1"/>
    <col min="2" max="2" width="75.5703125" style="13" customWidth="1"/>
    <col min="3" max="3" width="9.7109375" style="13" bestFit="1" customWidth="1"/>
    <col min="4" max="4" width="5" style="13" customWidth="1"/>
    <col min="5" max="5" width="10.28515625" style="13" bestFit="1" customWidth="1"/>
    <col min="6" max="6" width="10.7109375" style="13" bestFit="1" customWidth="1"/>
    <col min="7" max="7" width="12" style="13" customWidth="1"/>
    <col min="8" max="8" width="11.28515625" style="13" customWidth="1"/>
    <col min="9" max="9" width="13.28515625" style="15" bestFit="1" customWidth="1"/>
    <col min="10" max="16384" width="9.140625" style="13"/>
  </cols>
  <sheetData>
    <row r="1" spans="1:10" s="5" customFormat="1" hidden="1">
      <c r="I1" s="6"/>
    </row>
    <row r="2" spans="1:10" s="5" customFormat="1">
      <c r="I2" s="6"/>
    </row>
    <row r="3" spans="1:10" s="9" customFormat="1">
      <c r="A3" s="7"/>
      <c r="B3" s="7"/>
      <c r="C3" s="7"/>
      <c r="D3" s="7"/>
      <c r="E3" s="7"/>
      <c r="F3" s="7"/>
      <c r="G3" s="7"/>
      <c r="H3" s="7"/>
      <c r="I3" s="8"/>
    </row>
    <row r="4" spans="1:10" s="12" customFormat="1" ht="21" customHeight="1">
      <c r="A4" s="10"/>
      <c r="B4" s="10"/>
      <c r="C4" s="10"/>
      <c r="D4" s="10"/>
      <c r="E4" s="10"/>
      <c r="F4" s="10"/>
      <c r="G4" s="10"/>
      <c r="H4" s="10"/>
      <c r="I4" s="11"/>
    </row>
    <row r="5" spans="1:10" s="12" customFormat="1" ht="21" customHeight="1">
      <c r="A5" s="10"/>
      <c r="B5" s="10"/>
      <c r="C5" s="10"/>
      <c r="D5" s="10"/>
      <c r="E5" s="10"/>
      <c r="F5" s="10"/>
      <c r="G5" s="10"/>
      <c r="H5" s="10"/>
      <c r="I5" s="11"/>
    </row>
    <row r="6" spans="1:10" ht="15.75">
      <c r="A6" s="23" t="s">
        <v>26</v>
      </c>
      <c r="B6" s="24"/>
      <c r="C6" s="24"/>
      <c r="D6" s="24"/>
      <c r="E6" s="24"/>
      <c r="F6" s="24"/>
      <c r="G6" s="24"/>
      <c r="H6" s="24"/>
      <c r="I6" s="25"/>
    </row>
    <row r="7" spans="1:10">
      <c r="A7" s="14"/>
      <c r="B7" s="14"/>
      <c r="C7" s="14"/>
      <c r="D7" s="14"/>
      <c r="E7" s="14"/>
      <c r="F7" s="14"/>
      <c r="G7" s="14"/>
    </row>
    <row r="8" spans="1:10" s="3" customFormat="1" ht="12.75" customHeight="1">
      <c r="A8" s="49" t="s">
        <v>67</v>
      </c>
      <c r="B8" s="49"/>
      <c r="C8" s="49"/>
      <c r="D8" s="49"/>
      <c r="E8" s="49"/>
      <c r="F8" s="49"/>
      <c r="G8" s="49"/>
      <c r="I8" s="4"/>
      <c r="J8" s="4"/>
    </row>
    <row r="9" spans="1:10" s="3" customFormat="1" ht="12.75" customHeight="1">
      <c r="A9" s="49" t="s">
        <v>0</v>
      </c>
      <c r="B9" s="49"/>
      <c r="C9" s="29"/>
      <c r="D9" s="29"/>
      <c r="E9" s="52"/>
      <c r="F9" s="52"/>
      <c r="G9" s="29"/>
      <c r="I9" s="4"/>
      <c r="J9" s="4"/>
    </row>
    <row r="10" spans="1:10" s="3" customFormat="1" ht="12.75" customHeight="1">
      <c r="A10" s="49" t="s">
        <v>72</v>
      </c>
      <c r="B10" s="49"/>
      <c r="C10" s="29"/>
      <c r="D10" s="29"/>
      <c r="E10" s="52"/>
      <c r="F10" s="52"/>
      <c r="G10" s="29"/>
      <c r="I10" s="4"/>
      <c r="J10" s="4"/>
    </row>
    <row r="11" spans="1:10" s="3" customFormat="1" ht="12.75" customHeight="1">
      <c r="A11" s="46" t="s">
        <v>28</v>
      </c>
      <c r="B11" s="27"/>
      <c r="C11" s="28"/>
      <c r="D11" s="28"/>
      <c r="E11" s="52"/>
      <c r="F11" s="52"/>
      <c r="G11" s="28"/>
      <c r="I11" s="4"/>
      <c r="J11" s="4"/>
    </row>
    <row r="12" spans="1:10" s="3" customFormat="1" ht="12.75" customHeight="1">
      <c r="A12" s="26"/>
      <c r="B12" s="27"/>
      <c r="C12" s="26"/>
      <c r="D12" s="26"/>
      <c r="E12" s="26"/>
      <c r="F12" s="26"/>
      <c r="G12" s="26"/>
      <c r="I12" s="4"/>
      <c r="J12" s="4"/>
    </row>
    <row r="13" spans="1:10" ht="12.75" customHeight="1">
      <c r="A13" s="50" t="s">
        <v>1</v>
      </c>
      <c r="B13" s="50" t="s">
        <v>2</v>
      </c>
      <c r="C13" s="50" t="s">
        <v>4</v>
      </c>
      <c r="D13" s="51" t="s">
        <v>3</v>
      </c>
      <c r="E13" s="22" t="s">
        <v>16</v>
      </c>
      <c r="F13" s="22"/>
      <c r="G13" s="22" t="s">
        <v>17</v>
      </c>
      <c r="H13" s="22"/>
      <c r="I13" s="47" t="s">
        <v>7</v>
      </c>
      <c r="J13" s="16"/>
    </row>
    <row r="14" spans="1:10">
      <c r="A14" s="48"/>
      <c r="B14" s="48"/>
      <c r="C14" s="48"/>
      <c r="D14" s="48"/>
      <c r="E14" s="17" t="s">
        <v>5</v>
      </c>
      <c r="F14" s="17" t="s">
        <v>6</v>
      </c>
      <c r="G14" s="17" t="s">
        <v>5</v>
      </c>
      <c r="H14" s="17" t="s">
        <v>6</v>
      </c>
      <c r="I14" s="48"/>
      <c r="J14" s="16"/>
    </row>
    <row r="15" spans="1:10" s="3" customFormat="1" ht="3" customHeight="1">
      <c r="A15" s="18"/>
      <c r="B15" s="19"/>
      <c r="C15" s="19"/>
      <c r="D15" s="18"/>
      <c r="E15" s="20"/>
      <c r="F15" s="20"/>
      <c r="G15" s="20"/>
      <c r="H15" s="20"/>
      <c r="I15" s="21"/>
      <c r="J15" s="19"/>
    </row>
    <row r="16" spans="1:10">
      <c r="A16" s="30" t="s">
        <v>8</v>
      </c>
      <c r="B16" s="32" t="s">
        <v>21</v>
      </c>
      <c r="C16" s="33"/>
      <c r="D16" s="32"/>
      <c r="E16" s="33"/>
      <c r="F16" s="34"/>
      <c r="G16" s="31"/>
      <c r="H16" s="31"/>
      <c r="I16" s="31"/>
    </row>
    <row r="17" spans="1:9">
      <c r="A17" s="35"/>
      <c r="B17" s="36"/>
      <c r="C17" s="37"/>
      <c r="D17" s="38"/>
      <c r="E17" s="37"/>
      <c r="F17" s="37"/>
      <c r="G17" s="37"/>
      <c r="H17" s="37"/>
      <c r="I17" s="37"/>
    </row>
    <row r="18" spans="1:9">
      <c r="A18" s="35" t="s">
        <v>15</v>
      </c>
      <c r="B18" s="36" t="s">
        <v>11</v>
      </c>
      <c r="C18" s="37">
        <v>2</v>
      </c>
      <c r="D18" s="38" t="s">
        <v>13</v>
      </c>
      <c r="E18" s="37">
        <v>0</v>
      </c>
      <c r="F18" s="37">
        <f>ROUND($C18*E18,2)</f>
        <v>0</v>
      </c>
      <c r="G18" s="37">
        <v>0</v>
      </c>
      <c r="H18" s="37">
        <f>ROUND($C18*G18,2)</f>
        <v>0</v>
      </c>
      <c r="I18" s="37">
        <f>F18+H18</f>
        <v>0</v>
      </c>
    </row>
    <row r="19" spans="1:9">
      <c r="A19" s="35" t="s">
        <v>27</v>
      </c>
      <c r="B19" s="36" t="s">
        <v>40</v>
      </c>
      <c r="C19" s="37">
        <v>3</v>
      </c>
      <c r="D19" s="38" t="s">
        <v>14</v>
      </c>
      <c r="E19" s="37">
        <v>0</v>
      </c>
      <c r="F19" s="37">
        <f>ROUND($C19*E19,2)</f>
        <v>0</v>
      </c>
      <c r="G19" s="37">
        <v>0</v>
      </c>
      <c r="H19" s="37">
        <f>ROUND($C19*G19,2)</f>
        <v>0</v>
      </c>
      <c r="I19" s="37">
        <f>F19+H19</f>
        <v>0</v>
      </c>
    </row>
    <row r="20" spans="1:9">
      <c r="A20" s="35" t="s">
        <v>29</v>
      </c>
      <c r="B20" s="36" t="s">
        <v>30</v>
      </c>
      <c r="C20" s="37">
        <v>2</v>
      </c>
      <c r="D20" s="38" t="s">
        <v>13</v>
      </c>
      <c r="E20" s="37">
        <v>0</v>
      </c>
      <c r="F20" s="37">
        <f>ROUND($C20*E20,2)</f>
        <v>0</v>
      </c>
      <c r="G20" s="37">
        <v>0</v>
      </c>
      <c r="H20" s="37">
        <f>ROUND($C20*G20,2)</f>
        <v>0</v>
      </c>
      <c r="I20" s="37">
        <f>F20+H20</f>
        <v>0</v>
      </c>
    </row>
    <row r="21" spans="1:9">
      <c r="A21" s="35"/>
      <c r="B21" s="36"/>
      <c r="C21" s="37"/>
      <c r="D21" s="38"/>
      <c r="E21" s="37"/>
      <c r="F21" s="37"/>
      <c r="G21" s="37"/>
      <c r="H21" s="37"/>
      <c r="I21" s="37"/>
    </row>
    <row r="22" spans="1:9">
      <c r="A22" s="39"/>
      <c r="B22" s="41" t="s">
        <v>9</v>
      </c>
      <c r="C22" s="40"/>
      <c r="D22" s="40"/>
      <c r="E22" s="40"/>
      <c r="F22" s="40">
        <f>TRUNC(SUM(F18:F21),2)</f>
        <v>0</v>
      </c>
      <c r="G22" s="40"/>
      <c r="H22" s="40">
        <f>SUM(H18:H21)</f>
        <v>0</v>
      </c>
      <c r="I22" s="40">
        <f>SUM(I18:I21)</f>
        <v>0</v>
      </c>
    </row>
    <row r="23" spans="1:9">
      <c r="A23" s="35"/>
      <c r="B23" s="36"/>
      <c r="C23" s="37"/>
      <c r="D23" s="38"/>
      <c r="E23" s="37"/>
      <c r="F23" s="37"/>
      <c r="G23" s="37"/>
      <c r="H23" s="37"/>
      <c r="I23" s="37"/>
    </row>
    <row r="24" spans="1:9">
      <c r="A24" s="30" t="s">
        <v>56</v>
      </c>
      <c r="B24" s="32" t="s">
        <v>22</v>
      </c>
      <c r="C24" s="33"/>
      <c r="D24" s="32"/>
      <c r="E24" s="33"/>
      <c r="F24" s="34"/>
      <c r="G24" s="31"/>
      <c r="H24" s="31"/>
      <c r="I24" s="31"/>
    </row>
    <row r="25" spans="1:9">
      <c r="A25" s="35"/>
      <c r="B25" s="36"/>
      <c r="C25" s="37"/>
      <c r="D25" s="37"/>
      <c r="E25" s="37"/>
      <c r="F25" s="37"/>
      <c r="G25" s="37"/>
      <c r="H25" s="37"/>
      <c r="I25" s="37"/>
    </row>
    <row r="26" spans="1:9">
      <c r="A26" s="35" t="s">
        <v>42</v>
      </c>
      <c r="B26" s="36" t="s">
        <v>31</v>
      </c>
      <c r="C26" s="37">
        <v>5</v>
      </c>
      <c r="D26" s="38" t="s">
        <v>12</v>
      </c>
      <c r="E26" s="37">
        <v>0</v>
      </c>
      <c r="F26" s="37">
        <f>ROUND($C26*E26,2)</f>
        <v>0</v>
      </c>
      <c r="G26" s="37">
        <v>0</v>
      </c>
      <c r="H26" s="37">
        <f>ROUND($C26*G26,2)</f>
        <v>0</v>
      </c>
      <c r="I26" s="37">
        <f>F26+H26</f>
        <v>0</v>
      </c>
    </row>
    <row r="27" spans="1:9">
      <c r="A27" s="35" t="s">
        <v>43</v>
      </c>
      <c r="B27" s="36" t="s">
        <v>32</v>
      </c>
      <c r="C27" s="37">
        <v>20</v>
      </c>
      <c r="D27" s="38" t="s">
        <v>19</v>
      </c>
      <c r="E27" s="37">
        <v>0</v>
      </c>
      <c r="F27" s="37">
        <f>ROUND($C27*E27,2)</f>
        <v>0</v>
      </c>
      <c r="G27" s="37">
        <v>0</v>
      </c>
      <c r="H27" s="37">
        <f>ROUND($C27*G27,2)</f>
        <v>0</v>
      </c>
      <c r="I27" s="37">
        <f>F27+H27</f>
        <v>0</v>
      </c>
    </row>
    <row r="28" spans="1:9">
      <c r="A28" s="35" t="s">
        <v>44</v>
      </c>
      <c r="B28" s="36" t="s">
        <v>70</v>
      </c>
      <c r="C28" s="37">
        <v>8</v>
      </c>
      <c r="D28" s="38" t="s">
        <v>12</v>
      </c>
      <c r="E28" s="37">
        <v>0</v>
      </c>
      <c r="F28" s="37">
        <f t="shared" ref="F28:F36" si="0">ROUND($C28*E28,2)</f>
        <v>0</v>
      </c>
      <c r="G28" s="37">
        <v>0</v>
      </c>
      <c r="H28" s="37">
        <f t="shared" ref="H28:H36" si="1">ROUND($C28*G28,2)</f>
        <v>0</v>
      </c>
      <c r="I28" s="37">
        <f t="shared" ref="I28:I36" si="2">F28+H28</f>
        <v>0</v>
      </c>
    </row>
    <row r="29" spans="1:9">
      <c r="A29" s="35" t="s">
        <v>45</v>
      </c>
      <c r="B29" s="36" t="s">
        <v>33</v>
      </c>
      <c r="C29" s="37">
        <v>50</v>
      </c>
      <c r="D29" s="38" t="s">
        <v>19</v>
      </c>
      <c r="E29" s="37">
        <v>0</v>
      </c>
      <c r="F29" s="37">
        <f t="shared" si="0"/>
        <v>0</v>
      </c>
      <c r="G29" s="37">
        <v>0</v>
      </c>
      <c r="H29" s="37">
        <f t="shared" si="1"/>
        <v>0</v>
      </c>
      <c r="I29" s="37">
        <f t="shared" si="2"/>
        <v>0</v>
      </c>
    </row>
    <row r="30" spans="1:9">
      <c r="A30" s="35" t="s">
        <v>46</v>
      </c>
      <c r="B30" s="36" t="s">
        <v>34</v>
      </c>
      <c r="C30" s="37">
        <v>10</v>
      </c>
      <c r="D30" s="38" t="s">
        <v>19</v>
      </c>
      <c r="E30" s="37">
        <v>0</v>
      </c>
      <c r="F30" s="37">
        <f t="shared" si="0"/>
        <v>0</v>
      </c>
      <c r="G30" s="37">
        <v>0</v>
      </c>
      <c r="H30" s="37">
        <f t="shared" si="1"/>
        <v>0</v>
      </c>
      <c r="I30" s="37">
        <f t="shared" si="2"/>
        <v>0</v>
      </c>
    </row>
    <row r="31" spans="1:9">
      <c r="A31" s="35" t="s">
        <v>47</v>
      </c>
      <c r="B31" s="36" t="s">
        <v>35</v>
      </c>
      <c r="C31" s="37">
        <v>1</v>
      </c>
      <c r="D31" s="38" t="s">
        <v>12</v>
      </c>
      <c r="E31" s="37">
        <v>0</v>
      </c>
      <c r="F31" s="37">
        <f t="shared" si="0"/>
        <v>0</v>
      </c>
      <c r="G31" s="37">
        <v>0</v>
      </c>
      <c r="H31" s="37">
        <f t="shared" si="1"/>
        <v>0</v>
      </c>
      <c r="I31" s="37">
        <f t="shared" si="2"/>
        <v>0</v>
      </c>
    </row>
    <row r="32" spans="1:9">
      <c r="A32" s="35" t="s">
        <v>48</v>
      </c>
      <c r="B32" s="36" t="s">
        <v>36</v>
      </c>
      <c r="C32" s="37">
        <v>2</v>
      </c>
      <c r="D32" s="38" t="s">
        <v>12</v>
      </c>
      <c r="E32" s="37">
        <v>0</v>
      </c>
      <c r="F32" s="37">
        <f t="shared" si="0"/>
        <v>0</v>
      </c>
      <c r="G32" s="37">
        <v>0</v>
      </c>
      <c r="H32" s="37">
        <f t="shared" si="1"/>
        <v>0</v>
      </c>
      <c r="I32" s="37">
        <f t="shared" si="2"/>
        <v>0</v>
      </c>
    </row>
    <row r="33" spans="1:9">
      <c r="A33" s="35" t="s">
        <v>49</v>
      </c>
      <c r="B33" s="45" t="s">
        <v>37</v>
      </c>
      <c r="C33" s="37">
        <v>24</v>
      </c>
      <c r="D33" s="38" t="s">
        <v>19</v>
      </c>
      <c r="E33" s="37">
        <v>0</v>
      </c>
      <c r="F33" s="37">
        <f t="shared" si="0"/>
        <v>0</v>
      </c>
      <c r="G33" s="37">
        <v>0</v>
      </c>
      <c r="H33" s="37">
        <f t="shared" si="1"/>
        <v>0</v>
      </c>
      <c r="I33" s="37">
        <f t="shared" si="2"/>
        <v>0</v>
      </c>
    </row>
    <row r="34" spans="1:9">
      <c r="A34" s="35" t="s">
        <v>50</v>
      </c>
      <c r="B34" s="45" t="s">
        <v>68</v>
      </c>
      <c r="C34" s="37">
        <f>200+250</f>
        <v>450</v>
      </c>
      <c r="D34" s="38" t="s">
        <v>19</v>
      </c>
      <c r="E34" s="37">
        <v>0</v>
      </c>
      <c r="F34" s="37">
        <f t="shared" si="0"/>
        <v>0</v>
      </c>
      <c r="G34" s="37">
        <v>0</v>
      </c>
      <c r="H34" s="37">
        <f t="shared" si="1"/>
        <v>0</v>
      </c>
      <c r="I34" s="37">
        <f t="shared" si="2"/>
        <v>0</v>
      </c>
    </row>
    <row r="35" spans="1:9">
      <c r="A35" s="35" t="s">
        <v>51</v>
      </c>
      <c r="B35" s="36" t="s">
        <v>38</v>
      </c>
      <c r="C35" s="37">
        <f>4+4</f>
        <v>8</v>
      </c>
      <c r="D35" s="38" t="s">
        <v>12</v>
      </c>
      <c r="E35" s="37">
        <v>0</v>
      </c>
      <c r="F35" s="37">
        <f t="shared" si="0"/>
        <v>0</v>
      </c>
      <c r="G35" s="37">
        <v>0</v>
      </c>
      <c r="H35" s="37">
        <f t="shared" si="1"/>
        <v>0</v>
      </c>
      <c r="I35" s="37">
        <f t="shared" si="2"/>
        <v>0</v>
      </c>
    </row>
    <row r="36" spans="1:9">
      <c r="A36" s="35" t="s">
        <v>52</v>
      </c>
      <c r="B36" s="36" t="s">
        <v>39</v>
      </c>
      <c r="C36" s="37">
        <f>20+20</f>
        <v>40</v>
      </c>
      <c r="D36" s="38" t="s">
        <v>12</v>
      </c>
      <c r="E36" s="37">
        <v>0</v>
      </c>
      <c r="F36" s="37">
        <f t="shared" si="0"/>
        <v>0</v>
      </c>
      <c r="G36" s="37">
        <v>0</v>
      </c>
      <c r="H36" s="37">
        <f t="shared" si="1"/>
        <v>0</v>
      </c>
      <c r="I36" s="37">
        <f t="shared" si="2"/>
        <v>0</v>
      </c>
    </row>
    <row r="37" spans="1:9">
      <c r="A37" s="35" t="s">
        <v>63</v>
      </c>
      <c r="B37" s="36" t="s">
        <v>64</v>
      </c>
      <c r="C37" s="37">
        <v>4</v>
      </c>
      <c r="D37" s="38" t="s">
        <v>12</v>
      </c>
      <c r="E37" s="37">
        <v>0</v>
      </c>
      <c r="F37" s="37">
        <f t="shared" ref="F37" si="3">ROUND($C37*E37,2)</f>
        <v>0</v>
      </c>
      <c r="G37" s="37">
        <v>0</v>
      </c>
      <c r="H37" s="37">
        <f t="shared" ref="H37" si="4">ROUND($C37*G37,2)</f>
        <v>0</v>
      </c>
      <c r="I37" s="37">
        <f t="shared" ref="I37" si="5">F37+H37</f>
        <v>0</v>
      </c>
    </row>
    <row r="38" spans="1:9">
      <c r="A38" s="35" t="s">
        <v>65</v>
      </c>
      <c r="B38" s="36" t="s">
        <v>66</v>
      </c>
      <c r="C38" s="37">
        <v>20</v>
      </c>
      <c r="D38" s="38" t="s">
        <v>19</v>
      </c>
      <c r="E38" s="37">
        <v>0</v>
      </c>
      <c r="F38" s="37">
        <f t="shared" ref="F38" si="6">ROUND($C38*E38,2)</f>
        <v>0</v>
      </c>
      <c r="G38" s="37">
        <v>0</v>
      </c>
      <c r="H38" s="37">
        <f t="shared" ref="H38" si="7">ROUND($C38*G38,2)</f>
        <v>0</v>
      </c>
      <c r="I38" s="37">
        <f t="shared" ref="I38" si="8">F38+H38</f>
        <v>0</v>
      </c>
    </row>
    <row r="39" spans="1:9">
      <c r="A39" s="35" t="s">
        <v>69</v>
      </c>
      <c r="B39" s="36" t="s">
        <v>71</v>
      </c>
      <c r="C39" s="37">
        <v>4</v>
      </c>
      <c r="D39" s="38" t="s">
        <v>12</v>
      </c>
      <c r="E39" s="37">
        <v>0</v>
      </c>
      <c r="F39" s="37">
        <f t="shared" ref="F39" si="9">ROUND($C39*E39,2)</f>
        <v>0</v>
      </c>
      <c r="G39" s="37">
        <v>0</v>
      </c>
      <c r="H39" s="37">
        <f t="shared" ref="H39" si="10">ROUND($C39*G39,2)</f>
        <v>0</v>
      </c>
      <c r="I39" s="37">
        <f t="shared" ref="I39" si="11">F39+H39</f>
        <v>0</v>
      </c>
    </row>
    <row r="40" spans="1:9">
      <c r="A40" s="35"/>
      <c r="B40" s="36"/>
      <c r="C40" s="37"/>
      <c r="D40" s="38"/>
      <c r="E40" s="37"/>
      <c r="F40" s="37"/>
      <c r="G40" s="37"/>
      <c r="H40" s="37"/>
      <c r="I40" s="37"/>
    </row>
    <row r="41" spans="1:9">
      <c r="A41" s="39"/>
      <c r="B41" s="41" t="s">
        <v>9</v>
      </c>
      <c r="C41" s="40"/>
      <c r="D41" s="40"/>
      <c r="E41" s="40"/>
      <c r="F41" s="40">
        <f>TRUNC(SUM(F26:F40),2)</f>
        <v>0</v>
      </c>
      <c r="G41" s="40"/>
      <c r="H41" s="40">
        <f>SUM(H26:H40)</f>
        <v>0</v>
      </c>
      <c r="I41" s="40">
        <f>SUM(I26:I40)</f>
        <v>0</v>
      </c>
    </row>
    <row r="42" spans="1:9">
      <c r="A42" s="35"/>
      <c r="B42" s="36"/>
      <c r="C42" s="37"/>
      <c r="D42" s="38"/>
      <c r="E42" s="37"/>
      <c r="F42" s="37"/>
      <c r="G42" s="37"/>
      <c r="H42" s="37"/>
      <c r="I42" s="37"/>
    </row>
    <row r="43" spans="1:9">
      <c r="A43" s="30" t="s">
        <v>55</v>
      </c>
      <c r="B43" s="32" t="s">
        <v>23</v>
      </c>
      <c r="C43" s="33"/>
      <c r="D43" s="32"/>
      <c r="E43" s="33"/>
      <c r="F43" s="34"/>
      <c r="G43" s="31"/>
      <c r="H43" s="31"/>
      <c r="I43" s="31"/>
    </row>
    <row r="44" spans="1:9">
      <c r="A44" s="35"/>
      <c r="B44" s="36"/>
      <c r="C44" s="37"/>
      <c r="D44" s="37"/>
      <c r="E44" s="37"/>
      <c r="F44" s="37"/>
      <c r="G44" s="37"/>
      <c r="H44" s="37"/>
      <c r="I44" s="37"/>
    </row>
    <row r="45" spans="1:9">
      <c r="A45" s="35" t="s">
        <v>53</v>
      </c>
      <c r="B45" s="36" t="s">
        <v>61</v>
      </c>
      <c r="C45" s="37">
        <v>3</v>
      </c>
      <c r="D45" s="38" t="s">
        <v>18</v>
      </c>
      <c r="E45" s="37">
        <v>0</v>
      </c>
      <c r="F45" s="37">
        <f>ROUND($C45*E45,2)</f>
        <v>0</v>
      </c>
      <c r="G45" s="37">
        <v>0</v>
      </c>
      <c r="H45" s="37">
        <f>ROUND($C45*G45,2)</f>
        <v>0</v>
      </c>
      <c r="I45" s="37">
        <f>F45+H45</f>
        <v>0</v>
      </c>
    </row>
    <row r="46" spans="1:9">
      <c r="A46" s="35"/>
      <c r="B46" s="36"/>
      <c r="C46" s="37"/>
      <c r="D46" s="37"/>
      <c r="E46" s="37"/>
      <c r="F46" s="37"/>
      <c r="G46" s="37"/>
      <c r="H46" s="37"/>
      <c r="I46" s="37"/>
    </row>
    <row r="47" spans="1:9">
      <c r="A47" s="39"/>
      <c r="B47" s="41" t="s">
        <v>9</v>
      </c>
      <c r="C47" s="40"/>
      <c r="D47" s="40"/>
      <c r="E47" s="40"/>
      <c r="F47" s="40">
        <f>TRUNC(SUM(F45:F46),2)</f>
        <v>0</v>
      </c>
      <c r="G47" s="40"/>
      <c r="H47" s="40">
        <f>SUM(H45:H46)</f>
        <v>0</v>
      </c>
      <c r="I47" s="40">
        <f>SUM(I45:I46)</f>
        <v>0</v>
      </c>
    </row>
    <row r="48" spans="1:9">
      <c r="A48" s="35"/>
      <c r="B48" s="36"/>
      <c r="C48" s="37"/>
      <c r="D48" s="38"/>
      <c r="E48" s="37"/>
      <c r="F48" s="37"/>
      <c r="G48" s="37"/>
      <c r="H48" s="37"/>
      <c r="I48" s="37"/>
    </row>
    <row r="49" spans="1:9">
      <c r="A49" s="30" t="s">
        <v>54</v>
      </c>
      <c r="B49" s="32" t="s">
        <v>24</v>
      </c>
      <c r="C49" s="33"/>
      <c r="D49" s="32"/>
      <c r="E49" s="33"/>
      <c r="F49" s="34"/>
      <c r="G49" s="31"/>
      <c r="H49" s="31"/>
      <c r="I49" s="31"/>
    </row>
    <row r="50" spans="1:9">
      <c r="A50" s="35"/>
      <c r="B50" s="36"/>
      <c r="C50" s="37"/>
      <c r="D50" s="38"/>
      <c r="E50" s="37"/>
      <c r="F50" s="37"/>
      <c r="G50" s="37"/>
      <c r="H50" s="37"/>
      <c r="I50" s="37"/>
    </row>
    <row r="51" spans="1:9">
      <c r="A51" s="35" t="s">
        <v>57</v>
      </c>
      <c r="B51" s="36" t="s">
        <v>41</v>
      </c>
      <c r="C51" s="37">
        <v>20</v>
      </c>
      <c r="D51" s="38" t="s">
        <v>19</v>
      </c>
      <c r="E51" s="37">
        <v>0</v>
      </c>
      <c r="F51" s="37">
        <f t="shared" ref="F51:F52" si="12">ROUND($C51*E51,2)</f>
        <v>0</v>
      </c>
      <c r="G51" s="37">
        <v>0</v>
      </c>
      <c r="H51" s="37">
        <f t="shared" ref="H51:H52" si="13">ROUND($C51*G51,2)</f>
        <v>0</v>
      </c>
      <c r="I51" s="37">
        <f t="shared" ref="I51:I52" si="14">F51+H51</f>
        <v>0</v>
      </c>
    </row>
    <row r="52" spans="1:9">
      <c r="A52" s="35" t="s">
        <v>58</v>
      </c>
      <c r="B52" s="36" t="s">
        <v>62</v>
      </c>
      <c r="C52" s="37">
        <v>20</v>
      </c>
      <c r="D52" s="38" t="s">
        <v>19</v>
      </c>
      <c r="E52" s="37">
        <v>0</v>
      </c>
      <c r="F52" s="37">
        <f t="shared" si="12"/>
        <v>0</v>
      </c>
      <c r="G52" s="37">
        <v>0</v>
      </c>
      <c r="H52" s="37">
        <f t="shared" si="13"/>
        <v>0</v>
      </c>
      <c r="I52" s="37">
        <f t="shared" si="14"/>
        <v>0</v>
      </c>
    </row>
    <row r="53" spans="1:9">
      <c r="A53" s="35"/>
      <c r="B53" s="36"/>
      <c r="C53" s="37"/>
      <c r="D53" s="38"/>
      <c r="E53" s="37"/>
      <c r="F53" s="37"/>
      <c r="G53" s="37"/>
      <c r="H53" s="37"/>
      <c r="I53" s="37"/>
    </row>
    <row r="54" spans="1:9">
      <c r="A54" s="39"/>
      <c r="B54" s="41" t="s">
        <v>9</v>
      </c>
      <c r="C54" s="40"/>
      <c r="D54" s="40"/>
      <c r="E54" s="40"/>
      <c r="F54" s="40">
        <f>TRUNC(SUM(F51:F53),2)</f>
        <v>0</v>
      </c>
      <c r="G54" s="40"/>
      <c r="H54" s="40">
        <f>SUM(H51:H53)</f>
        <v>0</v>
      </c>
      <c r="I54" s="40">
        <f>SUM(I51:I53)</f>
        <v>0</v>
      </c>
    </row>
    <row r="55" spans="1:9">
      <c r="A55" s="35"/>
      <c r="B55" s="36"/>
      <c r="C55" s="37"/>
      <c r="D55" s="38"/>
      <c r="E55" s="37"/>
      <c r="F55" s="37"/>
      <c r="G55" s="37"/>
      <c r="H55" s="37"/>
      <c r="I55" s="37"/>
    </row>
    <row r="56" spans="1:9">
      <c r="A56" s="30" t="s">
        <v>59</v>
      </c>
      <c r="B56" s="32" t="s">
        <v>25</v>
      </c>
      <c r="C56" s="33"/>
      <c r="D56" s="32"/>
      <c r="E56" s="33"/>
      <c r="F56" s="34"/>
      <c r="G56" s="31"/>
      <c r="H56" s="31"/>
      <c r="I56" s="31"/>
    </row>
    <row r="57" spans="1:9">
      <c r="A57" s="35"/>
      <c r="B57" s="36"/>
      <c r="C57" s="37"/>
      <c r="D57" s="37"/>
      <c r="E57" s="37"/>
      <c r="F57" s="37"/>
      <c r="G57" s="37"/>
      <c r="H57" s="37"/>
      <c r="I57" s="37"/>
    </row>
    <row r="58" spans="1:9">
      <c r="A58" s="35" t="s">
        <v>60</v>
      </c>
      <c r="B58" s="36" t="s">
        <v>20</v>
      </c>
      <c r="C58" s="37">
        <v>40</v>
      </c>
      <c r="D58" s="38" t="s">
        <v>18</v>
      </c>
      <c r="E58" s="37">
        <v>0</v>
      </c>
      <c r="F58" s="37">
        <f>ROUND($C58*E58,2)</f>
        <v>0</v>
      </c>
      <c r="G58" s="37">
        <v>0</v>
      </c>
      <c r="H58" s="37">
        <f>ROUND($C58*G58,2)</f>
        <v>0</v>
      </c>
      <c r="I58" s="37">
        <f>F58+H58</f>
        <v>0</v>
      </c>
    </row>
    <row r="59" spans="1:9">
      <c r="A59" s="35"/>
      <c r="B59" s="36"/>
      <c r="C59" s="37"/>
      <c r="D59" s="37"/>
      <c r="E59" s="37"/>
      <c r="F59" s="37"/>
      <c r="G59" s="37"/>
      <c r="H59" s="37"/>
      <c r="I59" s="37"/>
    </row>
    <row r="60" spans="1:9">
      <c r="A60" s="39"/>
      <c r="B60" s="41" t="s">
        <v>9</v>
      </c>
      <c r="C60" s="40"/>
      <c r="D60" s="40"/>
      <c r="E60" s="40"/>
      <c r="F60" s="40">
        <f>TRUNC(SUM(F58:F59),2)</f>
        <v>0</v>
      </c>
      <c r="G60" s="40"/>
      <c r="H60" s="40">
        <f>SUM(H58:H59)</f>
        <v>0</v>
      </c>
      <c r="I60" s="40">
        <f>SUM(I58:I59)</f>
        <v>0</v>
      </c>
    </row>
    <row r="61" spans="1:9">
      <c r="A61" s="35"/>
      <c r="B61" s="36"/>
      <c r="C61" s="37"/>
      <c r="D61" s="38"/>
      <c r="E61" s="37"/>
      <c r="F61" s="37"/>
      <c r="G61" s="37"/>
      <c r="H61" s="37"/>
      <c r="I61" s="37"/>
    </row>
    <row r="62" spans="1:9">
      <c r="A62" s="42"/>
      <c r="B62" s="43" t="s">
        <v>10</v>
      </c>
      <c r="C62" s="44"/>
      <c r="D62" s="44"/>
      <c r="E62" s="44"/>
      <c r="F62" s="44">
        <f>F22+F41+F47+F54+F60</f>
        <v>0</v>
      </c>
      <c r="G62" s="44"/>
      <c r="H62" s="44">
        <f>H22+H41+H47+H54+H60</f>
        <v>0</v>
      </c>
      <c r="I62" s="44">
        <f>I22+I41+I47+I54+I60</f>
        <v>0</v>
      </c>
    </row>
  </sheetData>
  <mergeCells count="11">
    <mergeCell ref="I13:I14"/>
    <mergeCell ref="A8:G8"/>
    <mergeCell ref="B13:B14"/>
    <mergeCell ref="A13:A14"/>
    <mergeCell ref="C13:C14"/>
    <mergeCell ref="D13:D14"/>
    <mergeCell ref="A9:B9"/>
    <mergeCell ref="A10:B10"/>
    <mergeCell ref="E9:F9"/>
    <mergeCell ref="E10:F10"/>
    <mergeCell ref="E11:F11"/>
  </mergeCells>
  <printOptions horizontalCentered="1"/>
  <pageMargins left="0.15748031496062992" right="0.15748031496062992" top="0.39370078740157483" bottom="0.35433070866141736" header="0.51181102362204722" footer="0.15748031496062992"/>
  <pageSetup paperSize="9" scale="75" fitToHeight="2" orientation="landscape" r:id="rId1"/>
  <headerFooter alignWithMargins="0">
    <oddFooter xml:space="preserve">&amp;L&amp;8Divisão de Arquitetura e Engenharia - MP&amp;C&amp;8                            Promotorias de Justiça de Santa Cruz do Sul&amp;R&amp;8    Página &amp;P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A35"/>
  <sheetViews>
    <sheetView workbookViewId="0"/>
  </sheetViews>
  <sheetFormatPr defaultRowHeight="12.75"/>
  <sheetData>
    <row r="1" spans="1:1">
      <c r="A1" s="1"/>
    </row>
    <row r="2" spans="1:1">
      <c r="A2" s="1"/>
    </row>
    <row r="3" spans="1:1">
      <c r="A3" s="2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15" spans="1:1">
      <c r="A15" s="1"/>
    </row>
    <row r="16" spans="1:1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</sheetData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Plan2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xpadmin</cp:lastModifiedBy>
  <cp:lastPrinted>2025-04-28T15:25:15Z</cp:lastPrinted>
  <dcterms:created xsi:type="dcterms:W3CDTF">2002-09-10T17:09:47Z</dcterms:created>
  <dcterms:modified xsi:type="dcterms:W3CDTF">2025-05-14T17:07:24Z</dcterms:modified>
</cp:coreProperties>
</file>