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/>
  <bookViews>
    <workbookView xWindow="375" yWindow="690" windowWidth="20730" windowHeight="7425"/>
  </bookViews>
  <sheets>
    <sheet name="orçamento" sheetId="1" r:id="rId1"/>
    <sheet name="Plan2" sheetId="2" r:id="rId2"/>
  </sheets>
  <definedNames>
    <definedName name="_xlnm._FilterDatabase" localSheetId="0" hidden="1">orçamento!#REF!</definedName>
    <definedName name="_xlnm.Print_Area" localSheetId="0">orçamento!$A$2:$M$35</definedName>
    <definedName name="_xlnm.Print_Titles" localSheetId="0">orçamento!$15:$17</definedName>
  </definedNames>
  <calcPr calcId="125725" fullCalcOnLoad="1"/>
</workbook>
</file>

<file path=xl/calcChain.xml><?xml version="1.0" encoding="utf-8"?>
<calcChain xmlns="http://schemas.openxmlformats.org/spreadsheetml/2006/main">
  <c r="M33" i="1"/>
  <c r="K33"/>
  <c r="I33"/>
  <c r="D21"/>
  <c r="D22"/>
  <c r="D23"/>
  <c r="D24"/>
  <c r="D25"/>
  <c r="D26"/>
  <c r="D27"/>
  <c r="D28"/>
  <c r="D29"/>
  <c r="D30"/>
  <c r="D31"/>
  <c r="D20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L21"/>
  <c r="K21"/>
  <c r="L20"/>
  <c r="K20"/>
  <c r="I24"/>
  <c r="M24"/>
  <c r="I25"/>
  <c r="M25"/>
  <c r="I26"/>
  <c r="M26"/>
  <c r="I27"/>
  <c r="M27"/>
  <c r="I28"/>
  <c r="M28"/>
  <c r="I29"/>
  <c r="M29"/>
  <c r="I30"/>
  <c r="M30"/>
  <c r="I31"/>
  <c r="M31"/>
  <c r="I23"/>
  <c r="M23"/>
  <c r="I22"/>
  <c r="M22"/>
  <c r="I21"/>
  <c r="I20"/>
  <c r="I35"/>
  <c r="P9"/>
  <c r="P17"/>
  <c r="K35"/>
  <c r="M20"/>
  <c r="M35"/>
  <c r="M21"/>
</calcChain>
</file>

<file path=xl/sharedStrings.xml><?xml version="1.0" encoding="utf-8"?>
<sst xmlns="http://schemas.openxmlformats.org/spreadsheetml/2006/main" count="84" uniqueCount="62">
  <si>
    <t>Cliente: MINISTÉRIO PÚBLICO - PGJ</t>
  </si>
  <si>
    <t>Item</t>
  </si>
  <si>
    <t>Descrição</t>
  </si>
  <si>
    <t>Un</t>
  </si>
  <si>
    <t>Material</t>
  </si>
  <si>
    <t>Mão-de-Obra</t>
  </si>
  <si>
    <t>Quant.</t>
  </si>
  <si>
    <t>Preço Unit.</t>
  </si>
  <si>
    <t>Preço Total</t>
  </si>
  <si>
    <t>ESTADO DO RIO GRANDE DO SUL</t>
  </si>
  <si>
    <t>MINISTÉRIO PÚBLICO</t>
  </si>
  <si>
    <t>Fonte de Referência</t>
  </si>
  <si>
    <t>Código de Referência</t>
  </si>
  <si>
    <t>Data de Referência</t>
  </si>
  <si>
    <t>Total UNITÁRIO</t>
  </si>
  <si>
    <t>Total GERAL</t>
  </si>
  <si>
    <t>Data Base:</t>
  </si>
  <si>
    <t>.2</t>
  </si>
  <si>
    <t>.3</t>
  </si>
  <si>
    <t>.4</t>
  </si>
  <si>
    <t>.5</t>
  </si>
  <si>
    <t>TIPO</t>
  </si>
  <si>
    <t>SINAPI</t>
  </si>
  <si>
    <t>COMP. MODIF.</t>
  </si>
  <si>
    <t>FRANARIN</t>
  </si>
  <si>
    <t>COMP. PROPR.</t>
  </si>
  <si>
    <t>COTAÇÃO</t>
  </si>
  <si>
    <t>1.</t>
  </si>
  <si>
    <t>Total do Grupo</t>
  </si>
  <si>
    <t>.1</t>
  </si>
  <si>
    <t>.6</t>
  </si>
  <si>
    <t>.7</t>
  </si>
  <si>
    <t>.8</t>
  </si>
  <si>
    <t>.9</t>
  </si>
  <si>
    <t>.10</t>
  </si>
  <si>
    <t>.11</t>
  </si>
  <si>
    <t>TOTAL DO ORÇAMENTO</t>
  </si>
  <si>
    <t>ANOTACAO/REGISTRO DE RESPONSAB TECNICA - ART/RRT DE EXECUCAO</t>
  </si>
  <si>
    <t>LIMPEZA FINAL DA OBRA</t>
  </si>
  <si>
    <t>1.1</t>
  </si>
  <si>
    <t>.12</t>
  </si>
  <si>
    <t>COLUNA METALICA 10X10CM P/FIXAÇAO ACION. C/VÃO LAJE E PINTUR</t>
  </si>
  <si>
    <t>ALARME DE INCÊNDIO</t>
  </si>
  <si>
    <t>1276MP</t>
  </si>
  <si>
    <t>1.3</t>
  </si>
  <si>
    <t>1.12</t>
  </si>
  <si>
    <t>LIMPEZA PERMANENTE DA OBRA-PREDIO</t>
  </si>
  <si>
    <t>ELETRODUTO PVC VERMELHO 3/4" P/SISTEMA DE INCENDIO</t>
  </si>
  <si>
    <t>LUVA ELETRODUTO PVC VERMELHO 3/4" P/SIST. INCENDIO</t>
  </si>
  <si>
    <t>ABRAÇADEIRA AÇO ZINC. TIPO D C/TRAVA P/ELETR.  3/4" (19MM)</t>
  </si>
  <si>
    <t>CAIXA CONDULETE PVC 4"X2" VERMELHA C/5 ENT.3/4" COM TAMPA</t>
  </si>
  <si>
    <t>CENTRAL ALARME DE INCÊNDIO ENDEREÇÁVEL</t>
  </si>
  <si>
    <t>ACIONADOR/SONORIZADOR MANUAL ENDEREÇÁVEL</t>
  </si>
  <si>
    <t>CABO COBRE BLINDADO 2 x 0,75 mm2 / 600 V</t>
  </si>
  <si>
    <t>CABO COBRE BLINDADO 2 x 1,5 mm2 / 600 V</t>
  </si>
  <si>
    <t>Obra: REFORMA - ARQUIVO GERAL DO MINISTÉRIO PÚBLICO</t>
  </si>
  <si>
    <t>Endereço: AV. DAS INDÚSTRIAS, Nº 275 - DEPÓSITO 115 - PORTO ALEGRE - RS</t>
  </si>
  <si>
    <t>CJ</t>
  </si>
  <si>
    <t>MS</t>
  </si>
  <si>
    <t>UN</t>
  </si>
  <si>
    <t>M</t>
  </si>
  <si>
    <t>ORÇAMENTO RESUMIDO</t>
  </si>
</sst>
</file>

<file path=xl/styles.xml><?xml version="1.0" encoding="utf-8"?>
<styleSheet xmlns="http://schemas.openxmlformats.org/spreadsheetml/2006/main">
  <numFmts count="3">
    <numFmt numFmtId="184" formatCode="###,###,##0.00"/>
    <numFmt numFmtId="185" formatCode="#,##0.0000"/>
    <numFmt numFmtId="197" formatCode="General_)"/>
  </numFmts>
  <fonts count="11">
    <font>
      <sz val="10"/>
      <name val="Arial"/>
    </font>
    <font>
      <b/>
      <sz val="1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Courier"/>
      <family val="3"/>
    </font>
    <font>
      <b/>
      <sz val="8"/>
      <name val="Tahoma"/>
      <family val="2"/>
    </font>
    <font>
      <sz val="8"/>
      <name val="Tahoma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6" fillId="0" borderId="0"/>
    <xf numFmtId="0" fontId="10" fillId="0" borderId="0"/>
    <xf numFmtId="39" fontId="7" fillId="0" borderId="0"/>
  </cellStyleXfs>
  <cellXfs count="73">
    <xf numFmtId="0" fontId="0" fillId="0" borderId="0" xfId="0"/>
    <xf numFmtId="0" fontId="0" fillId="0" borderId="0" xfId="0" applyNumberFormat="1" applyProtection="1"/>
    <xf numFmtId="3" fontId="0" fillId="0" borderId="0" xfId="0" applyNumberFormat="1" applyProtection="1"/>
    <xf numFmtId="0" fontId="4" fillId="2" borderId="0" xfId="0" applyFont="1" applyFill="1"/>
    <xf numFmtId="0" fontId="5" fillId="2" borderId="0" xfId="0" applyFont="1" applyFill="1"/>
    <xf numFmtId="0" fontId="0" fillId="2" borderId="0" xfId="0" applyFill="1" applyProtection="1"/>
    <xf numFmtId="4" fontId="0" fillId="2" borderId="0" xfId="0" applyNumberFormat="1" applyFill="1" applyProtection="1"/>
    <xf numFmtId="0" fontId="0" fillId="2" borderId="0" xfId="0" applyFill="1" applyAlignment="1" applyProtection="1">
      <alignment horizontal="centerContinuous" vertical="top"/>
    </xf>
    <xf numFmtId="4" fontId="0" fillId="2" borderId="0" xfId="0" applyNumberFormat="1" applyFill="1" applyAlignment="1" applyProtection="1">
      <alignment horizontal="centerContinuous" vertical="top"/>
    </xf>
    <xf numFmtId="0" fontId="0" fillId="2" borderId="0" xfId="0" applyFill="1" applyAlignment="1" applyProtection="1">
      <alignment vertical="top"/>
    </xf>
    <xf numFmtId="0" fontId="0" fillId="2" borderId="0" xfId="0" applyFill="1" applyAlignment="1">
      <alignment horizontal="centerContinuous" vertical="top"/>
    </xf>
    <xf numFmtId="4" fontId="0" fillId="2" borderId="0" xfId="0" applyNumberFormat="1" applyFill="1" applyAlignment="1">
      <alignment horizontal="centerContinuous" vertical="top"/>
    </xf>
    <xf numFmtId="0" fontId="0" fillId="2" borderId="0" xfId="0" applyFill="1" applyAlignment="1">
      <alignment vertical="top"/>
    </xf>
    <xf numFmtId="0" fontId="0" fillId="2" borderId="0" xfId="0" applyFill="1"/>
    <xf numFmtId="0" fontId="2" fillId="2" borderId="0" xfId="0" applyFont="1" applyFill="1" applyBorder="1" applyAlignment="1">
      <alignment horizontal="center"/>
    </xf>
    <xf numFmtId="4" fontId="0" fillId="2" borderId="0" xfId="0" applyNumberFormat="1" applyFill="1"/>
    <xf numFmtId="0" fontId="0" fillId="2" borderId="0" xfId="0" applyFill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4" fontId="4" fillId="2" borderId="0" xfId="0" applyNumberFormat="1" applyFont="1" applyFill="1" applyAlignment="1" applyProtection="1">
      <alignment horizontal="right"/>
      <protection locked="0"/>
    </xf>
    <xf numFmtId="0" fontId="0" fillId="2" borderId="0" xfId="0" applyFill="1" applyBorder="1" applyAlignment="1"/>
    <xf numFmtId="184" fontId="0" fillId="2" borderId="0" xfId="0" applyNumberFormat="1" applyFill="1" applyBorder="1" applyAlignment="1"/>
    <xf numFmtId="0" fontId="3" fillId="2" borderId="1" xfId="0" applyFont="1" applyFill="1" applyBorder="1" applyAlignment="1" applyProtection="1">
      <alignment horizontal="centerContinuous"/>
      <protection locked="0"/>
    </xf>
    <xf numFmtId="0" fontId="1" fillId="3" borderId="2" xfId="0" applyFont="1" applyFill="1" applyBorder="1" applyAlignment="1">
      <alignment horizontal="centerContinuous"/>
    </xf>
    <xf numFmtId="0" fontId="1" fillId="3" borderId="3" xfId="0" applyFont="1" applyFill="1" applyBorder="1" applyAlignment="1">
      <alignment horizontal="centerContinuous"/>
    </xf>
    <xf numFmtId="4" fontId="1" fillId="3" borderId="4" xfId="0" applyNumberFormat="1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left"/>
    </xf>
    <xf numFmtId="14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2" borderId="5" xfId="0" applyFont="1" applyFill="1" applyBorder="1" applyAlignment="1" applyProtection="1">
      <alignment horizontal="center" vertical="center"/>
      <protection locked="0"/>
    </xf>
    <xf numFmtId="17" fontId="2" fillId="2" borderId="0" xfId="0" applyNumberFormat="1" applyFont="1" applyFill="1" applyBorder="1" applyAlignment="1">
      <alignment horizontal="left"/>
    </xf>
    <xf numFmtId="0" fontId="2" fillId="4" borderId="6" xfId="0" applyFont="1" applyFill="1" applyBorder="1" applyAlignment="1">
      <alignment horizontal="left" vertical="center"/>
    </xf>
    <xf numFmtId="184" fontId="2" fillId="4" borderId="6" xfId="0" applyNumberFormat="1" applyFont="1" applyFill="1" applyBorder="1" applyAlignment="1">
      <alignment horizontal="left" vertical="center"/>
    </xf>
    <xf numFmtId="185" fontId="2" fillId="4" borderId="6" xfId="0" applyNumberFormat="1" applyFont="1" applyFill="1" applyBorder="1" applyAlignment="1">
      <alignment horizontal="left" vertical="center"/>
    </xf>
    <xf numFmtId="4" fontId="2" fillId="4" borderId="6" xfId="0" applyNumberFormat="1" applyFont="1" applyFill="1" applyBorder="1" applyAlignment="1">
      <alignment horizontal="left" vertical="center"/>
    </xf>
    <xf numFmtId="4" fontId="2" fillId="4" borderId="6" xfId="0" applyNumberFormat="1" applyFont="1" applyFill="1" applyBorder="1" applyAlignment="1" applyProtection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184" fontId="2" fillId="4" borderId="6" xfId="0" applyNumberFormat="1" applyFont="1" applyFill="1" applyBorder="1" applyAlignment="1">
      <alignment vertical="center"/>
    </xf>
    <xf numFmtId="184" fontId="2" fillId="4" borderId="6" xfId="0" applyNumberFormat="1" applyFont="1" applyFill="1" applyBorder="1" applyAlignment="1">
      <alignment horizontal="center" vertical="center"/>
    </xf>
    <xf numFmtId="4" fontId="2" fillId="4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17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horizontal="center" vertical="center"/>
    </xf>
    <xf numFmtId="197" fontId="9" fillId="0" borderId="7" xfId="3" applyNumberFormat="1" applyFont="1" applyFill="1" applyBorder="1" applyAlignment="1" applyProtection="1"/>
    <xf numFmtId="197" fontId="9" fillId="0" borderId="8" xfId="3" applyNumberFormat="1" applyFont="1" applyFill="1" applyBorder="1" applyAlignment="1" applyProtection="1"/>
    <xf numFmtId="197" fontId="9" fillId="0" borderId="9" xfId="3" applyNumberFormat="1" applyFont="1" applyFill="1" applyBorder="1" applyAlignment="1" applyProtection="1"/>
    <xf numFmtId="197" fontId="9" fillId="0" borderId="10" xfId="3" applyNumberFormat="1" applyFont="1" applyFill="1" applyBorder="1" applyAlignment="1" applyProtection="1"/>
    <xf numFmtId="197" fontId="9" fillId="0" borderId="11" xfId="3" applyNumberFormat="1" applyFont="1" applyFill="1" applyBorder="1" applyAlignment="1" applyProtection="1"/>
    <xf numFmtId="197" fontId="9" fillId="0" borderId="12" xfId="3" applyNumberFormat="1" applyFont="1" applyFill="1" applyBorder="1" applyAlignment="1" applyProtection="1"/>
    <xf numFmtId="184" fontId="2" fillId="5" borderId="6" xfId="0" applyNumberFormat="1" applyFont="1" applyFill="1" applyBorder="1" applyAlignment="1">
      <alignment horizontal="center" vertical="center"/>
    </xf>
    <xf numFmtId="184" fontId="2" fillId="5" borderId="6" xfId="0" applyNumberFormat="1" applyFont="1" applyFill="1" applyBorder="1" applyAlignment="1">
      <alignment horizontal="left" vertical="center"/>
    </xf>
    <xf numFmtId="4" fontId="2" fillId="5" borderId="6" xfId="0" applyNumberFormat="1" applyFont="1" applyFill="1" applyBorder="1" applyAlignment="1">
      <alignment horizontal="left" vertical="center"/>
    </xf>
    <xf numFmtId="4" fontId="2" fillId="5" borderId="6" xfId="0" applyNumberFormat="1" applyFont="1" applyFill="1" applyBorder="1" applyAlignment="1">
      <alignment vertical="center"/>
    </xf>
    <xf numFmtId="4" fontId="2" fillId="5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left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5" xfId="0" applyNumberFormat="1" applyFont="1" applyFill="1" applyBorder="1" applyAlignment="1" applyProtection="1">
      <alignment horizontal="center" vertical="center"/>
      <protection locked="0"/>
    </xf>
    <xf numFmtId="197" fontId="8" fillId="0" borderId="14" xfId="3" applyNumberFormat="1" applyFont="1" applyFill="1" applyBorder="1" applyAlignment="1" applyProtection="1">
      <alignment horizontal="left"/>
    </xf>
    <xf numFmtId="197" fontId="8" fillId="0" borderId="15" xfId="3" applyNumberFormat="1" applyFont="1" applyFill="1" applyBorder="1" applyAlignment="1" applyProtection="1">
      <alignment horizontal="left"/>
    </xf>
    <xf numFmtId="197" fontId="8" fillId="0" borderId="16" xfId="3" applyNumberFormat="1" applyFont="1" applyFill="1" applyBorder="1" applyAlignment="1" applyProtection="1">
      <alignment horizontal="left"/>
    </xf>
    <xf numFmtId="197" fontId="9" fillId="0" borderId="17" xfId="3" applyNumberFormat="1" applyFont="1" applyFill="1" applyBorder="1" applyAlignment="1" applyProtection="1">
      <alignment horizontal="left"/>
    </xf>
    <xf numFmtId="197" fontId="9" fillId="0" borderId="6" xfId="3" applyNumberFormat="1" applyFont="1" applyFill="1" applyBorder="1" applyAlignment="1" applyProtection="1">
      <alignment horizontal="left"/>
    </xf>
    <xf numFmtId="197" fontId="9" fillId="0" borderId="18" xfId="3" applyNumberFormat="1" applyFont="1" applyFill="1" applyBorder="1" applyAlignment="1" applyProtection="1">
      <alignment horizontal="left"/>
    </xf>
  </cellXfs>
  <cellStyles count="4">
    <cellStyle name="Normal" xfId="0" builtinId="0"/>
    <cellStyle name="Normal 2" xfId="1"/>
    <cellStyle name="Normal 3" xfId="2"/>
    <cellStyle name="Normal_Fundação - Baldrames e Blocos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2924175</xdr:colOff>
      <xdr:row>1</xdr:row>
      <xdr:rowOff>38100</xdr:rowOff>
    </xdr:from>
    <xdr:to>
      <xdr:col>4</xdr:col>
      <xdr:colOff>3486150</xdr:colOff>
      <xdr:row>5</xdr:row>
      <xdr:rowOff>19050</xdr:rowOff>
    </xdr:to>
    <xdr:pic>
      <xdr:nvPicPr>
        <xdr:cNvPr id="1221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38100"/>
          <a:ext cx="5619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Q98"/>
  <sheetViews>
    <sheetView tabSelected="1" topLeftCell="A8" zoomScaleNormal="100" workbookViewId="0">
      <selection activeCell="M35" sqref="M35"/>
    </sheetView>
  </sheetViews>
  <sheetFormatPr defaultRowHeight="12.75"/>
  <cols>
    <col min="1" max="1" width="9" style="13" bestFit="1" customWidth="1"/>
    <col min="2" max="2" width="16" style="13" customWidth="1"/>
    <col min="3" max="3" width="9.7109375" style="13" customWidth="1"/>
    <col min="4" max="4" width="9.5703125" style="13" customWidth="1"/>
    <col min="5" max="5" width="55.7109375" style="13" customWidth="1"/>
    <col min="6" max="6" width="9.7109375" style="13" bestFit="1" customWidth="1"/>
    <col min="7" max="7" width="5" style="13" customWidth="1"/>
    <col min="8" max="8" width="10.28515625" style="13" bestFit="1" customWidth="1"/>
    <col min="9" max="9" width="10.7109375" style="13" bestFit="1" customWidth="1"/>
    <col min="10" max="10" width="12" style="13" customWidth="1"/>
    <col min="11" max="12" width="11.28515625" style="13" customWidth="1"/>
    <col min="13" max="13" width="13.28515625" style="15" bestFit="1" customWidth="1"/>
    <col min="14" max="14" width="9.140625" style="13"/>
    <col min="15" max="15" width="14" style="13" bestFit="1" customWidth="1"/>
    <col min="16" max="16384" width="9.140625" style="13"/>
  </cols>
  <sheetData>
    <row r="1" spans="1:17" s="5" customFormat="1" hidden="1">
      <c r="M1" s="6"/>
    </row>
    <row r="2" spans="1:17" s="5" customFormat="1">
      <c r="M2" s="6"/>
      <c r="O2" s="67" t="s">
        <v>21</v>
      </c>
      <c r="P2" s="68"/>
      <c r="Q2" s="69"/>
    </row>
    <row r="3" spans="1:17" s="5" customFormat="1">
      <c r="M3" s="6"/>
      <c r="O3" s="70"/>
      <c r="P3" s="71"/>
      <c r="Q3" s="72"/>
    </row>
    <row r="4" spans="1:17" s="5" customFormat="1">
      <c r="M4" s="6"/>
      <c r="O4" s="47" t="s">
        <v>22</v>
      </c>
      <c r="P4" s="48"/>
      <c r="Q4" s="49"/>
    </row>
    <row r="5" spans="1:17" s="5" customFormat="1">
      <c r="M5" s="6"/>
      <c r="O5" s="47" t="s">
        <v>24</v>
      </c>
      <c r="P5" s="48"/>
      <c r="Q5" s="49"/>
    </row>
    <row r="6" spans="1:17" s="9" customFormat="1">
      <c r="A6" s="7" t="s">
        <v>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  <c r="O6" s="47" t="s">
        <v>23</v>
      </c>
      <c r="P6" s="48"/>
      <c r="Q6" s="49"/>
    </row>
    <row r="7" spans="1:17" s="12" customFormat="1" ht="21" customHeight="1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  <c r="O7" s="47" t="s">
        <v>25</v>
      </c>
      <c r="P7" s="48"/>
      <c r="Q7" s="49"/>
    </row>
    <row r="8" spans="1:17" ht="16.5" thickBot="1">
      <c r="A8" s="25" t="s">
        <v>61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7"/>
      <c r="O8" s="50" t="s">
        <v>26</v>
      </c>
      <c r="P8" s="51"/>
      <c r="Q8" s="52"/>
    </row>
    <row r="9" spans="1:17">
      <c r="A9" s="14"/>
      <c r="B9" s="14"/>
      <c r="C9" s="14"/>
      <c r="D9" s="14"/>
      <c r="E9" s="14"/>
      <c r="F9" s="14"/>
      <c r="G9" s="14"/>
      <c r="H9" s="14"/>
      <c r="I9" s="14"/>
      <c r="J9" s="14"/>
      <c r="P9" s="13" t="str">
        <f>IF(AND(E9="",E8&lt;&gt;""),"__T__",IF(AND(E9&lt;&gt;"",E8=""),"__D__",""))</f>
        <v/>
      </c>
    </row>
    <row r="10" spans="1:17" s="3" customFormat="1" ht="12.75" customHeight="1">
      <c r="A10" s="62" t="s">
        <v>55</v>
      </c>
      <c r="B10" s="62"/>
      <c r="C10" s="62"/>
      <c r="D10" s="62"/>
      <c r="E10" s="62"/>
      <c r="F10" s="62"/>
      <c r="G10" s="62"/>
      <c r="H10" s="62"/>
      <c r="I10" s="62"/>
      <c r="J10" s="62"/>
      <c r="M10" s="4"/>
      <c r="N10" s="4"/>
    </row>
    <row r="11" spans="1:17" s="3" customFormat="1" ht="12.75" customHeight="1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J11" s="62"/>
      <c r="M11" s="4"/>
      <c r="N11" s="4"/>
    </row>
    <row r="12" spans="1:17" s="3" customFormat="1" ht="12.75" customHeight="1">
      <c r="A12" s="62" t="s">
        <v>56</v>
      </c>
      <c r="B12" s="62"/>
      <c r="C12" s="62"/>
      <c r="D12" s="62"/>
      <c r="E12" s="62"/>
      <c r="F12" s="62"/>
      <c r="G12" s="62"/>
      <c r="H12" s="62"/>
      <c r="I12" s="62"/>
      <c r="J12" s="62"/>
      <c r="M12" s="4"/>
      <c r="N12" s="4"/>
    </row>
    <row r="13" spans="1:17" s="3" customFormat="1" ht="12.75" customHeight="1">
      <c r="A13" s="30" t="s">
        <v>16</v>
      </c>
      <c r="B13" s="32">
        <v>44013</v>
      </c>
      <c r="C13" s="30"/>
      <c r="D13" s="30"/>
      <c r="E13" s="29"/>
      <c r="F13" s="30"/>
      <c r="G13" s="30"/>
      <c r="H13" s="30"/>
      <c r="I13" s="30"/>
      <c r="J13" s="30"/>
      <c r="M13" s="4"/>
      <c r="N13" s="4"/>
    </row>
    <row r="14" spans="1:17" s="3" customFormat="1" ht="12.75" customHeight="1">
      <c r="A14" s="28"/>
      <c r="B14" s="30"/>
      <c r="C14" s="30"/>
      <c r="D14" s="30"/>
      <c r="E14" s="29"/>
      <c r="F14" s="28"/>
      <c r="G14" s="28"/>
      <c r="H14" s="28"/>
      <c r="I14" s="28"/>
      <c r="J14" s="28"/>
      <c r="M14" s="4"/>
      <c r="N14" s="4"/>
    </row>
    <row r="15" spans="1:17">
      <c r="A15" s="59" t="s">
        <v>1</v>
      </c>
      <c r="B15" s="63" t="s">
        <v>11</v>
      </c>
      <c r="C15" s="63" t="s">
        <v>12</v>
      </c>
      <c r="D15" s="63" t="s">
        <v>13</v>
      </c>
      <c r="E15" s="59" t="s">
        <v>2</v>
      </c>
      <c r="F15" s="59" t="s">
        <v>6</v>
      </c>
      <c r="G15" s="61" t="s">
        <v>3</v>
      </c>
      <c r="H15" s="24" t="s">
        <v>4</v>
      </c>
      <c r="I15" s="24"/>
      <c r="J15" s="24" t="s">
        <v>5</v>
      </c>
      <c r="K15" s="24"/>
      <c r="L15" s="65" t="s">
        <v>14</v>
      </c>
      <c r="M15" s="66" t="s">
        <v>15</v>
      </c>
      <c r="N15" s="16"/>
    </row>
    <row r="16" spans="1:17">
      <c r="A16" s="60"/>
      <c r="B16" s="64"/>
      <c r="C16" s="64"/>
      <c r="D16" s="64"/>
      <c r="E16" s="60"/>
      <c r="F16" s="60"/>
      <c r="G16" s="60"/>
      <c r="H16" s="17" t="s">
        <v>7</v>
      </c>
      <c r="I16" s="17" t="s">
        <v>8</v>
      </c>
      <c r="J16" s="17" t="s">
        <v>7</v>
      </c>
      <c r="K16" s="17" t="s">
        <v>8</v>
      </c>
      <c r="L16" s="64"/>
      <c r="M16" s="60"/>
      <c r="N16" s="16"/>
      <c r="O16" s="4"/>
    </row>
    <row r="17" spans="1:16" s="3" customFormat="1" ht="3" customHeight="1">
      <c r="A17" s="18"/>
      <c r="B17" s="18"/>
      <c r="C17" s="18"/>
      <c r="D17" s="31"/>
      <c r="E17" s="19"/>
      <c r="F17" s="19"/>
      <c r="G17" s="18"/>
      <c r="H17" s="20"/>
      <c r="I17" s="20"/>
      <c r="J17" s="20"/>
      <c r="K17" s="20"/>
      <c r="L17" s="20"/>
      <c r="M17" s="21"/>
      <c r="N17" s="19"/>
      <c r="P17" s="13" t="str">
        <f>IF(AND(E17="",E16&lt;&gt;""),"__T__",IF(AND(E17&lt;&gt;"",E16=""),"__D__",""))</f>
        <v/>
      </c>
    </row>
    <row r="18" spans="1:16">
      <c r="A18" s="38" t="s">
        <v>27</v>
      </c>
      <c r="B18" s="33"/>
      <c r="C18" s="34"/>
      <c r="D18" s="33"/>
      <c r="E18" s="35" t="s">
        <v>42</v>
      </c>
      <c r="F18" s="36"/>
      <c r="G18" s="35"/>
      <c r="H18" s="36"/>
      <c r="I18" s="37"/>
      <c r="J18" s="33"/>
      <c r="K18" s="33"/>
      <c r="L18" s="34"/>
      <c r="M18" s="33"/>
    </row>
    <row r="19" spans="1:16">
      <c r="A19" s="42"/>
      <c r="B19" s="43"/>
      <c r="C19" s="43"/>
      <c r="D19" s="44"/>
      <c r="E19" s="45"/>
      <c r="F19" s="46"/>
      <c r="G19" s="46"/>
      <c r="H19" s="46"/>
      <c r="I19" s="46"/>
      <c r="J19" s="46"/>
      <c r="K19" s="46"/>
      <c r="L19" s="46"/>
      <c r="M19" s="46"/>
    </row>
    <row r="20" spans="1:16">
      <c r="A20" s="42" t="s">
        <v>29</v>
      </c>
      <c r="B20" s="43" t="s">
        <v>26</v>
      </c>
      <c r="C20" s="43" t="s">
        <v>39</v>
      </c>
      <c r="D20" s="44">
        <f t="shared" ref="D20:D31" si="0">($B$13)</f>
        <v>44013</v>
      </c>
      <c r="E20" s="45" t="s">
        <v>37</v>
      </c>
      <c r="F20" s="46">
        <v>1</v>
      </c>
      <c r="G20" s="58" t="s">
        <v>57</v>
      </c>
      <c r="H20" s="46">
        <v>115.09</v>
      </c>
      <c r="I20" s="46">
        <f t="shared" ref="I20:I31" si="1">ROUND($F20*H20,2)</f>
        <v>115.09</v>
      </c>
      <c r="J20" s="46">
        <v>0</v>
      </c>
      <c r="K20" s="46">
        <f>ROUND($F20*J20,2)</f>
        <v>0</v>
      </c>
      <c r="L20" s="46">
        <f>H20+J20</f>
        <v>115.09</v>
      </c>
      <c r="M20" s="46">
        <f>I20+K20</f>
        <v>115.09</v>
      </c>
    </row>
    <row r="21" spans="1:16">
      <c r="A21" s="42" t="s">
        <v>17</v>
      </c>
      <c r="B21" s="43" t="s">
        <v>25</v>
      </c>
      <c r="C21" s="43" t="s">
        <v>43</v>
      </c>
      <c r="D21" s="44">
        <f t="shared" si="0"/>
        <v>44013</v>
      </c>
      <c r="E21" s="45" t="s">
        <v>46</v>
      </c>
      <c r="F21" s="46">
        <v>0.5</v>
      </c>
      <c r="G21" s="58" t="s">
        <v>58</v>
      </c>
      <c r="H21" s="46">
        <v>0</v>
      </c>
      <c r="I21" s="46">
        <f t="shared" si="1"/>
        <v>0</v>
      </c>
      <c r="J21" s="46">
        <v>499.39</v>
      </c>
      <c r="K21" s="46">
        <f>ROUND($F21*J21,2)</f>
        <v>249.7</v>
      </c>
      <c r="L21" s="46">
        <f>H21+J21</f>
        <v>499.39</v>
      </c>
      <c r="M21" s="46">
        <f>I21+K21</f>
        <v>249.7</v>
      </c>
    </row>
    <row r="22" spans="1:16">
      <c r="A22" s="42" t="s">
        <v>18</v>
      </c>
      <c r="B22" s="43" t="s">
        <v>26</v>
      </c>
      <c r="C22" s="43" t="s">
        <v>44</v>
      </c>
      <c r="D22" s="44">
        <f t="shared" si="0"/>
        <v>44013</v>
      </c>
      <c r="E22" s="45" t="s">
        <v>41</v>
      </c>
      <c r="F22" s="46">
        <v>1</v>
      </c>
      <c r="G22" s="58" t="s">
        <v>59</v>
      </c>
      <c r="H22" s="46">
        <v>1814.82</v>
      </c>
      <c r="I22" s="46">
        <f t="shared" si="1"/>
        <v>1814.82</v>
      </c>
      <c r="J22" s="46">
        <v>0</v>
      </c>
      <c r="K22" s="46">
        <f t="shared" ref="K22:K31" si="2">ROUND($F22*J22,2)</f>
        <v>0</v>
      </c>
      <c r="L22" s="46">
        <f t="shared" ref="L22:L31" si="3">H22+J22</f>
        <v>1814.82</v>
      </c>
      <c r="M22" s="46">
        <f t="shared" ref="M22:M31" si="4">I22+K22</f>
        <v>1814.82</v>
      </c>
    </row>
    <row r="23" spans="1:16">
      <c r="A23" s="42" t="s">
        <v>19</v>
      </c>
      <c r="B23" s="43" t="s">
        <v>25</v>
      </c>
      <c r="C23" s="43">
        <v>2053</v>
      </c>
      <c r="D23" s="44">
        <f t="shared" si="0"/>
        <v>44013</v>
      </c>
      <c r="E23" s="45" t="s">
        <v>47</v>
      </c>
      <c r="F23" s="46">
        <v>48</v>
      </c>
      <c r="G23" s="58" t="s">
        <v>60</v>
      </c>
      <c r="H23" s="46">
        <v>7.35</v>
      </c>
      <c r="I23" s="46">
        <f t="shared" si="1"/>
        <v>352.8</v>
      </c>
      <c r="J23" s="46">
        <v>3.71</v>
      </c>
      <c r="K23" s="46">
        <f t="shared" si="2"/>
        <v>178.08</v>
      </c>
      <c r="L23" s="46">
        <f t="shared" si="3"/>
        <v>11.059999999999999</v>
      </c>
      <c r="M23" s="46">
        <f t="shared" si="4"/>
        <v>530.88</v>
      </c>
    </row>
    <row r="24" spans="1:16">
      <c r="A24" s="42" t="s">
        <v>20</v>
      </c>
      <c r="B24" s="43" t="s">
        <v>25</v>
      </c>
      <c r="C24" s="43">
        <v>2055</v>
      </c>
      <c r="D24" s="44">
        <f t="shared" si="0"/>
        <v>44013</v>
      </c>
      <c r="E24" s="45" t="s">
        <v>48</v>
      </c>
      <c r="F24" s="46">
        <v>20</v>
      </c>
      <c r="G24" s="58" t="s">
        <v>59</v>
      </c>
      <c r="H24" s="46">
        <v>1.8</v>
      </c>
      <c r="I24" s="46">
        <f t="shared" si="1"/>
        <v>36</v>
      </c>
      <c r="J24" s="46">
        <v>0.74</v>
      </c>
      <c r="K24" s="46">
        <f t="shared" si="2"/>
        <v>14.8</v>
      </c>
      <c r="L24" s="46">
        <f t="shared" si="3"/>
        <v>2.54</v>
      </c>
      <c r="M24" s="46">
        <f t="shared" si="4"/>
        <v>50.8</v>
      </c>
    </row>
    <row r="25" spans="1:16">
      <c r="A25" s="42" t="s">
        <v>30</v>
      </c>
      <c r="B25" s="43" t="s">
        <v>24</v>
      </c>
      <c r="C25" s="43">
        <v>171521</v>
      </c>
      <c r="D25" s="44">
        <f t="shared" si="0"/>
        <v>44013</v>
      </c>
      <c r="E25" s="45" t="s">
        <v>49</v>
      </c>
      <c r="F25" s="46">
        <v>35</v>
      </c>
      <c r="G25" s="58" t="s">
        <v>59</v>
      </c>
      <c r="H25" s="46">
        <v>0.56999999999999995</v>
      </c>
      <c r="I25" s="46">
        <f t="shared" si="1"/>
        <v>19.95</v>
      </c>
      <c r="J25" s="46">
        <v>7.41</v>
      </c>
      <c r="K25" s="46">
        <f t="shared" si="2"/>
        <v>259.35000000000002</v>
      </c>
      <c r="L25" s="46">
        <f t="shared" si="3"/>
        <v>7.98</v>
      </c>
      <c r="M25" s="46">
        <f t="shared" si="4"/>
        <v>279.3</v>
      </c>
    </row>
    <row r="26" spans="1:16">
      <c r="A26" s="42" t="s">
        <v>31</v>
      </c>
      <c r="B26" s="43" t="s">
        <v>25</v>
      </c>
      <c r="C26" s="43">
        <v>2048</v>
      </c>
      <c r="D26" s="44">
        <f t="shared" si="0"/>
        <v>44013</v>
      </c>
      <c r="E26" s="45" t="s">
        <v>50</v>
      </c>
      <c r="F26" s="46">
        <v>10</v>
      </c>
      <c r="G26" s="58" t="s">
        <v>59</v>
      </c>
      <c r="H26" s="46">
        <v>7.76</v>
      </c>
      <c r="I26" s="46">
        <f t="shared" si="1"/>
        <v>77.599999999999994</v>
      </c>
      <c r="J26" s="46">
        <v>13.08</v>
      </c>
      <c r="K26" s="46">
        <f t="shared" si="2"/>
        <v>130.80000000000001</v>
      </c>
      <c r="L26" s="46">
        <f t="shared" si="3"/>
        <v>20.84</v>
      </c>
      <c r="M26" s="46">
        <f t="shared" si="4"/>
        <v>208.4</v>
      </c>
    </row>
    <row r="27" spans="1:16">
      <c r="A27" s="42" t="s">
        <v>32</v>
      </c>
      <c r="B27" s="43" t="s">
        <v>25</v>
      </c>
      <c r="C27" s="43">
        <v>2025</v>
      </c>
      <c r="D27" s="44">
        <f t="shared" si="0"/>
        <v>44013</v>
      </c>
      <c r="E27" s="45" t="s">
        <v>51</v>
      </c>
      <c r="F27" s="46">
        <v>1</v>
      </c>
      <c r="G27" s="58" t="s">
        <v>59</v>
      </c>
      <c r="H27" s="46">
        <v>1253.04</v>
      </c>
      <c r="I27" s="46">
        <f t="shared" si="1"/>
        <v>1253.04</v>
      </c>
      <c r="J27" s="46">
        <v>222.47</v>
      </c>
      <c r="K27" s="46">
        <f t="shared" si="2"/>
        <v>222.47</v>
      </c>
      <c r="L27" s="46">
        <f t="shared" si="3"/>
        <v>1475.51</v>
      </c>
      <c r="M27" s="46">
        <f t="shared" si="4"/>
        <v>1475.51</v>
      </c>
    </row>
    <row r="28" spans="1:16">
      <c r="A28" s="42" t="s">
        <v>33</v>
      </c>
      <c r="B28" s="43" t="s">
        <v>25</v>
      </c>
      <c r="C28" s="43">
        <v>2026</v>
      </c>
      <c r="D28" s="44">
        <f t="shared" si="0"/>
        <v>44013</v>
      </c>
      <c r="E28" s="45" t="s">
        <v>52</v>
      </c>
      <c r="F28" s="46">
        <v>4</v>
      </c>
      <c r="G28" s="58" t="s">
        <v>59</v>
      </c>
      <c r="H28" s="46">
        <v>77.47</v>
      </c>
      <c r="I28" s="46">
        <f t="shared" si="1"/>
        <v>309.88</v>
      </c>
      <c r="J28" s="46">
        <v>18.55</v>
      </c>
      <c r="K28" s="46">
        <f t="shared" si="2"/>
        <v>74.2</v>
      </c>
      <c r="L28" s="46">
        <f t="shared" si="3"/>
        <v>96.02</v>
      </c>
      <c r="M28" s="46">
        <f t="shared" si="4"/>
        <v>384.08</v>
      </c>
    </row>
    <row r="29" spans="1:16">
      <c r="A29" s="42" t="s">
        <v>34</v>
      </c>
      <c r="B29" s="43" t="s">
        <v>25</v>
      </c>
      <c r="C29" s="43">
        <v>2028</v>
      </c>
      <c r="D29" s="44">
        <f t="shared" si="0"/>
        <v>44013</v>
      </c>
      <c r="E29" s="45" t="s">
        <v>53</v>
      </c>
      <c r="F29" s="46">
        <v>100</v>
      </c>
      <c r="G29" s="58" t="s">
        <v>60</v>
      </c>
      <c r="H29" s="46">
        <v>3.45</v>
      </c>
      <c r="I29" s="46">
        <f t="shared" si="1"/>
        <v>345</v>
      </c>
      <c r="J29" s="46">
        <v>2.59</v>
      </c>
      <c r="K29" s="46">
        <f t="shared" si="2"/>
        <v>259</v>
      </c>
      <c r="L29" s="46">
        <f t="shared" si="3"/>
        <v>6.04</v>
      </c>
      <c r="M29" s="46">
        <f t="shared" si="4"/>
        <v>604</v>
      </c>
    </row>
    <row r="30" spans="1:16">
      <c r="A30" s="42" t="s">
        <v>35</v>
      </c>
      <c r="B30" s="43" t="s">
        <v>25</v>
      </c>
      <c r="C30" s="43">
        <v>2029</v>
      </c>
      <c r="D30" s="44">
        <f t="shared" si="0"/>
        <v>44013</v>
      </c>
      <c r="E30" s="45" t="s">
        <v>54</v>
      </c>
      <c r="F30" s="46">
        <v>50</v>
      </c>
      <c r="G30" s="58" t="s">
        <v>60</v>
      </c>
      <c r="H30" s="46">
        <v>4.72</v>
      </c>
      <c r="I30" s="46">
        <f t="shared" si="1"/>
        <v>236</v>
      </c>
      <c r="J30" s="46">
        <v>2.97</v>
      </c>
      <c r="K30" s="46">
        <f t="shared" si="2"/>
        <v>148.5</v>
      </c>
      <c r="L30" s="46">
        <f t="shared" si="3"/>
        <v>7.6899999999999995</v>
      </c>
      <c r="M30" s="46">
        <f t="shared" si="4"/>
        <v>384.5</v>
      </c>
    </row>
    <row r="31" spans="1:16">
      <c r="A31" s="42" t="s">
        <v>40</v>
      </c>
      <c r="B31" s="43" t="s">
        <v>25</v>
      </c>
      <c r="C31" s="43" t="s">
        <v>45</v>
      </c>
      <c r="D31" s="44">
        <f t="shared" si="0"/>
        <v>44013</v>
      </c>
      <c r="E31" s="45" t="s">
        <v>38</v>
      </c>
      <c r="F31" s="46">
        <v>1</v>
      </c>
      <c r="G31" s="58" t="s">
        <v>59</v>
      </c>
      <c r="H31" s="46">
        <v>0</v>
      </c>
      <c r="I31" s="46">
        <f t="shared" si="1"/>
        <v>0</v>
      </c>
      <c r="J31" s="46">
        <v>133.16999999999999</v>
      </c>
      <c r="K31" s="46">
        <f t="shared" si="2"/>
        <v>133.16999999999999</v>
      </c>
      <c r="L31" s="46">
        <f t="shared" si="3"/>
        <v>133.16999999999999</v>
      </c>
      <c r="M31" s="46">
        <f t="shared" si="4"/>
        <v>133.16999999999999</v>
      </c>
    </row>
    <row r="32" spans="1:16">
      <c r="A32" s="42"/>
      <c r="B32" s="43"/>
      <c r="C32" s="43"/>
      <c r="D32" s="44"/>
      <c r="E32" s="45"/>
      <c r="F32" s="46"/>
      <c r="G32" s="46"/>
      <c r="H32" s="46"/>
      <c r="I32" s="46"/>
      <c r="J32" s="46"/>
      <c r="K32" s="46"/>
      <c r="L32" s="46"/>
      <c r="M32" s="46"/>
    </row>
    <row r="33" spans="1:13">
      <c r="A33" s="40"/>
      <c r="B33" s="34"/>
      <c r="C33" s="36"/>
      <c r="D33" s="41"/>
      <c r="E33" s="39" t="s">
        <v>28</v>
      </c>
      <c r="F33" s="41"/>
      <c r="G33" s="41"/>
      <c r="H33" s="41"/>
      <c r="I33" s="41">
        <f>TRUNC(SUM(I20:I32),2)</f>
        <v>4560.18</v>
      </c>
      <c r="J33" s="41"/>
      <c r="K33" s="41">
        <f>SUM(K20:K32)</f>
        <v>1670.0700000000002</v>
      </c>
      <c r="L33" s="41"/>
      <c r="M33" s="41">
        <f>SUM(M20:M32)</f>
        <v>6230.25</v>
      </c>
    </row>
    <row r="34" spans="1:13">
      <c r="A34" s="42"/>
      <c r="B34" s="43"/>
      <c r="C34" s="43"/>
      <c r="D34" s="44"/>
      <c r="E34" s="45"/>
      <c r="F34" s="46"/>
      <c r="G34" s="46"/>
      <c r="H34" s="46"/>
      <c r="I34" s="46"/>
      <c r="J34" s="46"/>
      <c r="K34" s="46"/>
      <c r="L34" s="46"/>
      <c r="M34" s="46"/>
    </row>
    <row r="35" spans="1:13">
      <c r="A35" s="53"/>
      <c r="B35" s="54"/>
      <c r="C35" s="55"/>
      <c r="D35" s="53"/>
      <c r="E35" s="56" t="s">
        <v>36</v>
      </c>
      <c r="F35" s="57"/>
      <c r="G35" s="57"/>
      <c r="H35" s="57"/>
      <c r="I35" s="57">
        <f>I33</f>
        <v>4560.18</v>
      </c>
      <c r="J35" s="57"/>
      <c r="K35" s="57">
        <f>K33</f>
        <v>1670.0700000000002</v>
      </c>
      <c r="L35" s="57"/>
      <c r="M35" s="57">
        <f>M33</f>
        <v>6230.25</v>
      </c>
    </row>
    <row r="36" spans="1:13">
      <c r="A36" s="22"/>
      <c r="B36" s="22"/>
      <c r="C36" s="22"/>
      <c r="D36" s="22"/>
      <c r="E36" s="22"/>
      <c r="F36" s="23"/>
      <c r="G36" s="22"/>
    </row>
    <row r="37" spans="1:13">
      <c r="A37" s="22"/>
      <c r="B37" s="22"/>
      <c r="C37" s="22"/>
      <c r="D37" s="22"/>
      <c r="E37" s="22"/>
      <c r="F37" s="23"/>
      <c r="G37" s="22"/>
    </row>
    <row r="38" spans="1:13">
      <c r="A38" s="22"/>
      <c r="B38" s="22"/>
      <c r="C38" s="22"/>
      <c r="D38" s="22"/>
      <c r="E38" s="22"/>
      <c r="F38" s="23"/>
      <c r="G38" s="22"/>
    </row>
    <row r="39" spans="1:13">
      <c r="A39" s="22"/>
      <c r="B39" s="22"/>
      <c r="C39" s="22"/>
      <c r="D39" s="22"/>
      <c r="E39" s="22"/>
      <c r="F39" s="23"/>
      <c r="G39" s="22"/>
    </row>
    <row r="40" spans="1:13">
      <c r="A40" s="22"/>
      <c r="B40" s="22"/>
      <c r="C40" s="22"/>
      <c r="D40" s="22"/>
      <c r="E40" s="22"/>
      <c r="F40" s="23"/>
      <c r="G40" s="22"/>
    </row>
    <row r="41" spans="1:13">
      <c r="A41" s="22"/>
      <c r="B41" s="22"/>
      <c r="C41" s="22"/>
      <c r="D41" s="22"/>
      <c r="E41" s="22"/>
      <c r="F41" s="23"/>
      <c r="G41" s="22"/>
    </row>
    <row r="42" spans="1:13">
      <c r="A42" s="22"/>
      <c r="B42" s="22"/>
      <c r="C42" s="22"/>
      <c r="D42" s="22"/>
      <c r="E42" s="22"/>
      <c r="F42" s="23"/>
      <c r="G42" s="22"/>
    </row>
    <row r="43" spans="1:13">
      <c r="A43" s="22"/>
      <c r="B43" s="22"/>
      <c r="C43" s="22"/>
      <c r="D43" s="22"/>
      <c r="E43" s="22"/>
      <c r="F43" s="23"/>
      <c r="G43" s="22"/>
    </row>
    <row r="44" spans="1:13">
      <c r="A44" s="22"/>
      <c r="B44" s="22"/>
      <c r="C44" s="22"/>
      <c r="D44" s="22"/>
      <c r="E44" s="22"/>
      <c r="F44" s="23"/>
      <c r="G44" s="22"/>
    </row>
    <row r="45" spans="1:13">
      <c r="A45" s="22"/>
      <c r="B45" s="22"/>
      <c r="C45" s="22"/>
      <c r="D45" s="22"/>
      <c r="E45" s="22"/>
      <c r="F45" s="23"/>
      <c r="G45" s="22"/>
    </row>
    <row r="46" spans="1:13">
      <c r="A46" s="22"/>
      <c r="B46" s="22"/>
      <c r="C46" s="22"/>
      <c r="D46" s="22"/>
      <c r="E46" s="22"/>
      <c r="F46" s="23"/>
      <c r="G46" s="22"/>
    </row>
    <row r="47" spans="1:13">
      <c r="A47" s="22"/>
      <c r="B47" s="22"/>
      <c r="C47" s="22"/>
      <c r="D47" s="22"/>
      <c r="E47" s="22"/>
      <c r="F47" s="23"/>
      <c r="G47" s="22"/>
    </row>
    <row r="48" spans="1:13">
      <c r="A48" s="22"/>
      <c r="B48" s="22"/>
      <c r="C48" s="22"/>
      <c r="D48" s="22"/>
      <c r="E48" s="22"/>
      <c r="F48" s="23"/>
      <c r="G48" s="22"/>
    </row>
    <row r="49" spans="1:7">
      <c r="A49" s="22"/>
      <c r="B49" s="22"/>
      <c r="C49" s="22"/>
      <c r="D49" s="22"/>
      <c r="E49" s="22"/>
      <c r="F49" s="23"/>
      <c r="G49" s="22"/>
    </row>
    <row r="50" spans="1:7">
      <c r="A50" s="22"/>
      <c r="B50" s="22"/>
      <c r="C50" s="22"/>
      <c r="D50" s="22"/>
      <c r="E50" s="22"/>
      <c r="F50" s="23"/>
      <c r="G50" s="22"/>
    </row>
    <row r="51" spans="1:7">
      <c r="A51" s="22"/>
      <c r="B51" s="22"/>
      <c r="C51" s="22"/>
      <c r="D51" s="22"/>
      <c r="E51" s="22"/>
      <c r="F51" s="23"/>
      <c r="G51" s="22"/>
    </row>
    <row r="52" spans="1:7">
      <c r="A52" s="22"/>
      <c r="B52" s="22"/>
      <c r="C52" s="22"/>
      <c r="D52" s="22"/>
      <c r="E52" s="22"/>
      <c r="F52" s="23"/>
      <c r="G52" s="22"/>
    </row>
    <row r="53" spans="1:7">
      <c r="A53" s="22"/>
      <c r="B53" s="22"/>
      <c r="C53" s="22"/>
      <c r="D53" s="22"/>
      <c r="E53" s="22"/>
      <c r="F53" s="23"/>
      <c r="G53" s="22"/>
    </row>
    <row r="54" spans="1:7">
      <c r="A54" s="22"/>
      <c r="B54" s="22"/>
      <c r="C54" s="22"/>
      <c r="D54" s="22"/>
      <c r="E54" s="22"/>
      <c r="F54" s="23"/>
      <c r="G54" s="22"/>
    </row>
    <row r="55" spans="1:7">
      <c r="A55" s="22"/>
      <c r="B55" s="22"/>
      <c r="C55" s="22"/>
      <c r="D55" s="22"/>
      <c r="E55" s="22"/>
      <c r="F55" s="23"/>
      <c r="G55" s="22"/>
    </row>
    <row r="56" spans="1:7">
      <c r="A56" s="22"/>
      <c r="B56" s="22"/>
      <c r="C56" s="22"/>
      <c r="D56" s="22"/>
      <c r="E56" s="22"/>
      <c r="F56" s="23"/>
      <c r="G56" s="22"/>
    </row>
    <row r="57" spans="1:7">
      <c r="A57" s="22"/>
      <c r="B57" s="22"/>
      <c r="C57" s="22"/>
      <c r="D57" s="22"/>
      <c r="E57" s="22"/>
      <c r="F57" s="23"/>
      <c r="G57" s="22"/>
    </row>
    <row r="58" spans="1:7">
      <c r="A58" s="22"/>
      <c r="B58" s="22"/>
      <c r="C58" s="22"/>
      <c r="D58" s="22"/>
      <c r="E58" s="22"/>
      <c r="F58" s="23"/>
      <c r="G58" s="22"/>
    </row>
    <row r="59" spans="1:7">
      <c r="A59" s="22"/>
      <c r="B59" s="22"/>
      <c r="C59" s="22"/>
      <c r="D59" s="22"/>
      <c r="E59" s="22"/>
      <c r="F59" s="23"/>
      <c r="G59" s="22"/>
    </row>
    <row r="60" spans="1:7">
      <c r="A60" s="22"/>
      <c r="B60" s="22"/>
      <c r="C60" s="22"/>
      <c r="D60" s="22"/>
      <c r="E60" s="22"/>
      <c r="F60" s="23"/>
      <c r="G60" s="22"/>
    </row>
    <row r="61" spans="1:7">
      <c r="A61" s="22"/>
      <c r="B61" s="22"/>
      <c r="C61" s="22"/>
      <c r="D61" s="22"/>
      <c r="E61" s="22"/>
      <c r="F61" s="23"/>
      <c r="G61" s="22"/>
    </row>
    <row r="62" spans="1:7">
      <c r="A62" s="22"/>
      <c r="B62" s="22"/>
      <c r="C62" s="22"/>
      <c r="D62" s="22"/>
      <c r="E62" s="22"/>
      <c r="F62" s="23"/>
      <c r="G62" s="22"/>
    </row>
    <row r="63" spans="1:7">
      <c r="A63" s="22"/>
      <c r="B63" s="22"/>
      <c r="C63" s="22"/>
      <c r="D63" s="22"/>
      <c r="E63" s="22"/>
      <c r="F63" s="23"/>
      <c r="G63" s="22"/>
    </row>
    <row r="64" spans="1:7">
      <c r="A64" s="22"/>
      <c r="B64" s="22"/>
      <c r="C64" s="22"/>
      <c r="D64" s="22"/>
      <c r="E64" s="22"/>
      <c r="F64" s="23"/>
      <c r="G64" s="22"/>
    </row>
    <row r="65" spans="1:7">
      <c r="A65" s="22"/>
      <c r="B65" s="22"/>
      <c r="C65" s="22"/>
      <c r="D65" s="22"/>
      <c r="E65" s="22"/>
      <c r="F65" s="23"/>
      <c r="G65" s="22"/>
    </row>
    <row r="66" spans="1:7">
      <c r="A66" s="22"/>
      <c r="B66" s="22"/>
      <c r="C66" s="22"/>
      <c r="D66" s="22"/>
      <c r="E66" s="22"/>
      <c r="F66" s="23"/>
      <c r="G66" s="22"/>
    </row>
    <row r="67" spans="1:7">
      <c r="A67" s="22"/>
      <c r="B67" s="22"/>
      <c r="C67" s="22"/>
      <c r="D67" s="22"/>
      <c r="E67" s="22"/>
      <c r="F67" s="23"/>
      <c r="G67" s="22"/>
    </row>
    <row r="68" spans="1:7">
      <c r="A68" s="22"/>
      <c r="B68" s="22"/>
      <c r="C68" s="22"/>
      <c r="D68" s="22"/>
      <c r="E68" s="22"/>
      <c r="F68" s="23"/>
      <c r="G68" s="22"/>
    </row>
    <row r="69" spans="1:7">
      <c r="A69" s="22"/>
      <c r="B69" s="22"/>
      <c r="C69" s="22"/>
      <c r="D69" s="22"/>
      <c r="E69" s="22"/>
      <c r="F69" s="23"/>
      <c r="G69" s="22"/>
    </row>
    <row r="70" spans="1:7">
      <c r="A70" s="22"/>
      <c r="B70" s="22"/>
      <c r="C70" s="22"/>
      <c r="D70" s="22"/>
      <c r="E70" s="22"/>
      <c r="F70" s="23"/>
      <c r="G70" s="22"/>
    </row>
    <row r="71" spans="1:7">
      <c r="A71" s="22"/>
      <c r="B71" s="22"/>
      <c r="C71" s="22"/>
      <c r="D71" s="22"/>
      <c r="E71" s="22"/>
      <c r="F71" s="23"/>
      <c r="G71" s="22"/>
    </row>
    <row r="72" spans="1:7">
      <c r="A72" s="22"/>
      <c r="B72" s="22"/>
      <c r="C72" s="22"/>
      <c r="D72" s="22"/>
      <c r="E72" s="22"/>
      <c r="F72" s="23"/>
      <c r="G72" s="22"/>
    </row>
    <row r="73" spans="1:7">
      <c r="A73" s="22"/>
      <c r="B73" s="22"/>
      <c r="C73" s="22"/>
      <c r="D73" s="22"/>
      <c r="E73" s="22"/>
      <c r="F73" s="23"/>
      <c r="G73" s="22"/>
    </row>
    <row r="74" spans="1:7">
      <c r="A74" s="22"/>
      <c r="B74" s="22"/>
      <c r="C74" s="22"/>
      <c r="D74" s="22"/>
      <c r="E74" s="22"/>
      <c r="F74" s="23"/>
      <c r="G74" s="22"/>
    </row>
    <row r="75" spans="1:7">
      <c r="A75" s="22"/>
      <c r="B75" s="22"/>
      <c r="C75" s="22"/>
      <c r="D75" s="22"/>
      <c r="E75" s="22"/>
      <c r="F75" s="23"/>
      <c r="G75" s="22"/>
    </row>
    <row r="76" spans="1:7">
      <c r="A76" s="22"/>
      <c r="B76" s="22"/>
      <c r="C76" s="22"/>
      <c r="D76" s="22"/>
      <c r="E76" s="22"/>
      <c r="F76" s="23"/>
      <c r="G76" s="22"/>
    </row>
    <row r="77" spans="1:7">
      <c r="A77" s="22"/>
      <c r="B77" s="22"/>
      <c r="C77" s="22"/>
      <c r="D77" s="22"/>
      <c r="E77" s="22"/>
      <c r="F77" s="23"/>
      <c r="G77" s="22"/>
    </row>
    <row r="78" spans="1:7">
      <c r="A78" s="22"/>
      <c r="B78" s="22"/>
      <c r="C78" s="22"/>
      <c r="D78" s="22"/>
      <c r="E78" s="22"/>
      <c r="F78" s="23"/>
      <c r="G78" s="22"/>
    </row>
    <row r="79" spans="1:7">
      <c r="A79" s="22"/>
      <c r="B79" s="22"/>
      <c r="C79" s="22"/>
      <c r="D79" s="22"/>
      <c r="E79" s="22"/>
      <c r="F79" s="23"/>
      <c r="G79" s="22"/>
    </row>
    <row r="80" spans="1:7">
      <c r="A80" s="22"/>
      <c r="B80" s="22"/>
      <c r="C80" s="22"/>
      <c r="D80" s="22"/>
      <c r="E80" s="22"/>
      <c r="F80" s="23"/>
      <c r="G80" s="22"/>
    </row>
    <row r="81" spans="1:7">
      <c r="A81" s="22"/>
      <c r="B81" s="22"/>
      <c r="C81" s="22"/>
      <c r="D81" s="22"/>
      <c r="E81" s="22"/>
      <c r="F81" s="23"/>
      <c r="G81" s="22"/>
    </row>
    <row r="82" spans="1:7">
      <c r="A82" s="22"/>
      <c r="B82" s="22"/>
      <c r="C82" s="22"/>
      <c r="D82" s="22"/>
      <c r="E82" s="22"/>
      <c r="F82" s="23"/>
      <c r="G82" s="22"/>
    </row>
    <row r="83" spans="1:7">
      <c r="A83" s="22"/>
      <c r="B83" s="22"/>
      <c r="C83" s="22"/>
      <c r="D83" s="22"/>
      <c r="E83" s="22"/>
      <c r="F83" s="23"/>
      <c r="G83" s="22"/>
    </row>
    <row r="84" spans="1:7">
      <c r="A84" s="22"/>
      <c r="B84" s="22"/>
      <c r="C84" s="22"/>
      <c r="D84" s="22"/>
      <c r="E84" s="22"/>
      <c r="F84" s="23"/>
      <c r="G84" s="22"/>
    </row>
    <row r="85" spans="1:7">
      <c r="A85" s="22"/>
      <c r="B85" s="22"/>
      <c r="C85" s="22"/>
      <c r="D85" s="22"/>
      <c r="E85" s="22"/>
      <c r="F85" s="23"/>
      <c r="G85" s="22"/>
    </row>
    <row r="86" spans="1:7">
      <c r="A86" s="22"/>
      <c r="B86" s="22"/>
      <c r="C86" s="22"/>
      <c r="D86" s="22"/>
      <c r="E86" s="22"/>
      <c r="F86" s="23"/>
      <c r="G86" s="22"/>
    </row>
    <row r="87" spans="1:7">
      <c r="A87" s="22"/>
      <c r="B87" s="22"/>
      <c r="C87" s="22"/>
      <c r="D87" s="22"/>
      <c r="E87" s="22"/>
      <c r="F87" s="23"/>
      <c r="G87" s="22"/>
    </row>
    <row r="88" spans="1:7">
      <c r="A88" s="22"/>
      <c r="B88" s="22"/>
      <c r="C88" s="22"/>
      <c r="D88" s="22"/>
      <c r="E88" s="22"/>
      <c r="F88" s="23"/>
      <c r="G88" s="22"/>
    </row>
    <row r="89" spans="1:7">
      <c r="A89" s="22"/>
      <c r="B89" s="22"/>
      <c r="C89" s="22"/>
      <c r="D89" s="22"/>
      <c r="E89" s="22"/>
      <c r="F89" s="23"/>
      <c r="G89" s="22"/>
    </row>
    <row r="90" spans="1:7">
      <c r="A90" s="22"/>
      <c r="B90" s="22"/>
      <c r="C90" s="22"/>
      <c r="D90" s="22"/>
      <c r="E90" s="22"/>
      <c r="F90" s="23"/>
      <c r="G90" s="22"/>
    </row>
    <row r="91" spans="1:7">
      <c r="A91" s="22"/>
      <c r="B91" s="22"/>
      <c r="C91" s="22"/>
      <c r="D91" s="22"/>
      <c r="E91" s="22"/>
      <c r="F91" s="23"/>
      <c r="G91" s="22"/>
    </row>
    <row r="92" spans="1:7">
      <c r="A92" s="22"/>
      <c r="B92" s="22"/>
      <c r="C92" s="22"/>
      <c r="D92" s="22"/>
      <c r="E92" s="22"/>
      <c r="F92" s="23"/>
      <c r="G92" s="22"/>
    </row>
    <row r="93" spans="1:7">
      <c r="A93" s="22"/>
      <c r="B93" s="22"/>
      <c r="C93" s="22"/>
      <c r="D93" s="22"/>
      <c r="E93" s="22"/>
      <c r="F93" s="23"/>
      <c r="G93" s="22"/>
    </row>
    <row r="94" spans="1:7">
      <c r="A94" s="22"/>
      <c r="B94" s="22"/>
      <c r="C94" s="22"/>
      <c r="D94" s="22"/>
      <c r="E94" s="22"/>
      <c r="F94" s="23"/>
      <c r="G94" s="22"/>
    </row>
    <row r="95" spans="1:7">
      <c r="A95" s="22"/>
      <c r="B95" s="22"/>
      <c r="C95" s="22"/>
      <c r="D95" s="22"/>
      <c r="E95" s="22"/>
      <c r="F95" s="23"/>
      <c r="G95" s="22"/>
    </row>
    <row r="96" spans="1:7">
      <c r="A96" s="22"/>
      <c r="B96" s="22"/>
      <c r="C96" s="22"/>
      <c r="D96" s="22"/>
      <c r="E96" s="22"/>
      <c r="F96" s="23"/>
      <c r="G96" s="22"/>
    </row>
    <row r="97" spans="1:7">
      <c r="A97" s="22"/>
      <c r="B97" s="22"/>
      <c r="C97" s="22"/>
      <c r="D97" s="22"/>
      <c r="E97" s="22"/>
      <c r="F97" s="23"/>
      <c r="G97" s="22"/>
    </row>
    <row r="98" spans="1:7">
      <c r="A98" s="22"/>
      <c r="B98" s="22"/>
      <c r="C98" s="22"/>
      <c r="D98" s="22"/>
      <c r="E98" s="22"/>
      <c r="F98" s="23"/>
      <c r="G98" s="22"/>
    </row>
  </sheetData>
  <mergeCells count="14">
    <mergeCell ref="L15:L16"/>
    <mergeCell ref="M15:M16"/>
    <mergeCell ref="O2:Q2"/>
    <mergeCell ref="O3:Q3"/>
    <mergeCell ref="A11:J11"/>
    <mergeCell ref="A10:J10"/>
    <mergeCell ref="E15:E16"/>
    <mergeCell ref="A15:A16"/>
    <mergeCell ref="F15:F16"/>
    <mergeCell ref="G15:G16"/>
    <mergeCell ref="A12:J12"/>
    <mergeCell ref="B15:B16"/>
    <mergeCell ref="D15:D16"/>
    <mergeCell ref="C15:C16"/>
  </mergeCells>
  <dataValidations count="2">
    <dataValidation type="list" allowBlank="1" showInputMessage="1" showErrorMessage="1" sqref="B20:B31">
      <formula1>$O$4:$O$8</formula1>
    </dataValidation>
    <dataValidation type="list" allowBlank="1" showInputMessage="1" showErrorMessage="1" sqref="B33">
      <formula1>orçamento!#REF!</formula1>
    </dataValidation>
  </dataValidations>
  <printOptions horizontalCentered="1"/>
  <pageMargins left="0.15748031496062992" right="0.15748031496062992" top="0.39370078740157483" bottom="0.35433070866141736" header="0.51181102362204722" footer="0.15748031496062992"/>
  <pageSetup paperSize="9" scale="75" fitToHeight="2" orientation="landscape" r:id="rId1"/>
  <headerFooter alignWithMargins="0">
    <oddFooter xml:space="preserve">&amp;L&amp;8Divisão de Arquitetura e Engenharia - MP&amp;C&amp;8                            Arquivo Geral - Porto Alegre&amp;R&amp;8    Página &amp;P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A35"/>
  <sheetViews>
    <sheetView workbookViewId="0"/>
  </sheetViews>
  <sheetFormatPr defaultRowHeight="12.75"/>
  <sheetData>
    <row r="1" spans="1:1">
      <c r="A1" s="1"/>
    </row>
    <row r="2" spans="1:1">
      <c r="A2" s="1"/>
    </row>
    <row r="3" spans="1:1">
      <c r="A3" s="2"/>
    </row>
    <row r="4" spans="1:1">
      <c r="A4" s="1"/>
    </row>
    <row r="5" spans="1:1">
      <c r="A5" s="1"/>
    </row>
    <row r="6" spans="1:1">
      <c r="A6" s="1"/>
    </row>
    <row r="7" spans="1:1">
      <c r="A7" s="1"/>
    </row>
    <row r="8" spans="1:1">
      <c r="A8" s="1"/>
    </row>
    <row r="9" spans="1:1">
      <c r="A9" s="1"/>
    </row>
    <row r="10" spans="1:1">
      <c r="A10" s="1"/>
    </row>
    <row r="11" spans="1:1">
      <c r="A11" s="1"/>
    </row>
    <row r="12" spans="1:1">
      <c r="A12" s="1"/>
    </row>
    <row r="13" spans="1:1">
      <c r="A13" s="1"/>
    </row>
    <row r="14" spans="1:1">
      <c r="A14" s="1"/>
    </row>
    <row r="15" spans="1:1">
      <c r="A15" s="1"/>
    </row>
    <row r="16" spans="1:1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</sheetData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Plan2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xpadmin</cp:lastModifiedBy>
  <cp:lastPrinted>2020-09-11T12:01:48Z</cp:lastPrinted>
  <dcterms:created xsi:type="dcterms:W3CDTF">2002-09-10T17:09:47Z</dcterms:created>
  <dcterms:modified xsi:type="dcterms:W3CDTF">2020-10-01T21:32:27Z</dcterms:modified>
</cp:coreProperties>
</file>