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firstSheet="27" activeTab="30"/>
  </bookViews>
  <sheets>
    <sheet name="P1-ASG 220h-com Mat e Grama" sheetId="1" r:id="rId1"/>
    <sheet name="P2-ASG 220h-com diária" sheetId="2" r:id="rId2"/>
    <sheet name="P3-ASG 220h" sheetId="3" r:id="rId3"/>
    <sheet name="P4-ASG 180h" sheetId="4" r:id="rId4"/>
    <sheet name="P5-ASG 125h" sheetId="5" r:id="rId5"/>
    <sheet name="P6-ASG 100h-com Mat e Gra" sheetId="6" r:id="rId6"/>
    <sheet name="P7-Coletor de lixo 220h" sheetId="7" r:id="rId7"/>
    <sheet name="P8-Contínuo 220h" sheetId="8" r:id="rId8"/>
    <sheet name="P9-Contínuo 220h com diária" sheetId="9" r:id="rId9"/>
    <sheet name="P10-Contínuo 162h30min" sheetId="10" r:id="rId10"/>
    <sheet name="P11-Copeiro 220h" sheetId="11" r:id="rId11"/>
    <sheet name="P12-Recepcionista 220h-com Insa" sheetId="12" r:id="rId12"/>
    <sheet name="P13-Recepcionista 220h-com Peri" sheetId="13" r:id="rId13"/>
    <sheet name="P14-Recepcionista 220h" sheetId="14" r:id="rId14"/>
    <sheet name="P15-Recepcionista 200h" sheetId="15" r:id="rId15"/>
    <sheet name="P16-Recepcionista 175h" sheetId="16" r:id="rId16"/>
    <sheet name="P17-Servente 220h-com Mat e Gra" sheetId="17" r:id="rId17"/>
    <sheet name="P18-Servente 220h-com Mat" sheetId="18" r:id="rId18"/>
    <sheet name="P19-Servente 220h" sheetId="19" r:id="rId19"/>
    <sheet name="P20-Servente 150h-com Mat e Gra" sheetId="20" r:id="rId20"/>
    <sheet name="P21-Servente 125h-com Mat e Gra" sheetId="21" r:id="rId21"/>
    <sheet name="P22-Servente 125h-com Mat" sheetId="22" r:id="rId22"/>
    <sheet name="P23-Servente 100h-com Mat e Gra" sheetId="23" r:id="rId23"/>
    <sheet name="P24-Servente 100h-com Mat" sheetId="24" r:id="rId24"/>
    <sheet name="P25-Servente 75h-com Mat e Gra" sheetId="25" r:id="rId25"/>
    <sheet name="P26-Servente 60h-com Mat " sheetId="26" r:id="rId26"/>
    <sheet name="P27-Servente 50h-com Mat " sheetId="27" r:id="rId27"/>
    <sheet name="P28-Supervisor 220h" sheetId="28" r:id="rId28"/>
    <sheet name="P29-Supervisor 220h-com diária" sheetId="29" r:id="rId29"/>
    <sheet name="P30-Telefonista 150h" sheetId="30" r:id="rId30"/>
    <sheet name="P31-Telefonista 125h" sheetId="31" r:id="rId31"/>
    <sheet name="Plan1" sheetId="32" r:id="rId32"/>
  </sheets>
  <definedNames>
    <definedName name="_xlnm.Print_Area" localSheetId="9">'P10-Contínuo 162h30min'!$B$2:$I$102</definedName>
    <definedName name="_xlnm.Print_Area" localSheetId="10">'P11-Copeiro 220h'!$B$2:$I$102</definedName>
    <definedName name="_xlnm.Print_Area" localSheetId="13">'P14-Recepcionista 220h'!$B$2:$I$102</definedName>
    <definedName name="_xlnm.Print_Area" localSheetId="14">'P15-Recepcionista 200h'!$B$2:$I$102</definedName>
    <definedName name="_xlnm.Print_Area" localSheetId="15">'P16-Recepcionista 175h'!$B$2:$I$102</definedName>
    <definedName name="_xlnm.Print_Area" localSheetId="16">'P17-Servente 220h-com Mat e Gra'!$B$2:$I$106</definedName>
    <definedName name="_xlnm.Print_Area" localSheetId="17">'P18-Servente 220h-com Mat'!$B$2:$I$105</definedName>
    <definedName name="_xlnm.Print_Area" localSheetId="0">'P1-ASG 220h-com Mat e Grama'!$B$2:$I$106</definedName>
    <definedName name="_xlnm.Print_Area" localSheetId="19">'P20-Servente 150h-com Mat e Gra'!$B$2:$I$106</definedName>
    <definedName name="_xlnm.Print_Area" localSheetId="20">'P21-Servente 125h-com Mat e Gra'!$B$2:$I$106</definedName>
    <definedName name="_xlnm.Print_Area" localSheetId="21">'P22-Servente 125h-com Mat'!$B$2:$I$105</definedName>
    <definedName name="_xlnm.Print_Area" localSheetId="22">'P23-Servente 100h-com Mat e Gra'!$B$2:$I$106</definedName>
    <definedName name="_xlnm.Print_Area" localSheetId="23">'P24-Servente 100h-com Mat'!$B$2:$I$105</definedName>
    <definedName name="_xlnm.Print_Area" localSheetId="24">'P25-Servente 75h-com Mat e Gra'!$B$2:$I$106</definedName>
    <definedName name="_xlnm.Print_Area" localSheetId="25">'P26-Servente 60h-com Mat '!$B$2:$I$105</definedName>
    <definedName name="_xlnm.Print_Area" localSheetId="26">'P27-Servente 50h-com Mat '!$B$2:$I$105</definedName>
    <definedName name="_xlnm.Print_Area" localSheetId="27">'P28-Supervisor 220h'!$B$2:$I$103</definedName>
    <definedName name="_xlnm.Print_Area" localSheetId="1">'P2-ASG 220h-com diária'!$B$2:$I$103</definedName>
    <definedName name="_xlnm.Print_Area" localSheetId="29">'P30-Telefonista 150h'!$B$2:$I$102</definedName>
    <definedName name="_xlnm.Print_Area" localSheetId="30">'P31-Telefonista 125h'!$B$2:$I$102</definedName>
    <definedName name="_xlnm.Print_Area" localSheetId="2">'P3-ASG 220h'!$B$2:$I$102</definedName>
    <definedName name="_xlnm.Print_Area" localSheetId="3">'P4-ASG 180h'!$B$2:$I$102</definedName>
    <definedName name="_xlnm.Print_Area" localSheetId="4">'P5-ASG 125h'!$B$2:$I$102</definedName>
    <definedName name="_xlnm.Print_Area" localSheetId="5">'P6-ASG 100h-com Mat e Gra'!$B$2:$I$106</definedName>
    <definedName name="_xlnm.Print_Area" localSheetId="6">'P7-Coletor de lixo 220h'!$B$2:$I$103</definedName>
    <definedName name="_xlnm.Print_Area" localSheetId="8">'P9-Contínuo 220h com diária'!$B$2:$I$103</definedName>
  </definedNames>
  <calcPr fullCalcOnLoad="1"/>
</workbook>
</file>

<file path=xl/sharedStrings.xml><?xml version="1.0" encoding="utf-8"?>
<sst xmlns="http://schemas.openxmlformats.org/spreadsheetml/2006/main" count="3297" uniqueCount="145">
  <si>
    <t>Salário</t>
  </si>
  <si>
    <t>MONTANTE A</t>
  </si>
  <si>
    <t>Total</t>
  </si>
  <si>
    <t>Percentual</t>
  </si>
  <si>
    <t>Total (R$)</t>
  </si>
  <si>
    <t>INSS</t>
  </si>
  <si>
    <t>SESI/SESC</t>
  </si>
  <si>
    <t>SENAI/SENAC</t>
  </si>
  <si>
    <t>INCRA</t>
  </si>
  <si>
    <t>Salário Educação</t>
  </si>
  <si>
    <t>FGTS</t>
  </si>
  <si>
    <t>13º Salário</t>
  </si>
  <si>
    <t>Adicional de Férias</t>
  </si>
  <si>
    <t>Ausências Legais</t>
  </si>
  <si>
    <t>Licença-Paternidade</t>
  </si>
  <si>
    <t>I</t>
  </si>
  <si>
    <t>II</t>
  </si>
  <si>
    <t>Remuneração</t>
  </si>
  <si>
    <t>13º Salário e Adicional de Férias</t>
  </si>
  <si>
    <t>SEBRAE</t>
  </si>
  <si>
    <t>Encargos Sociais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</si>
  <si>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</si>
  <si>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</si>
  <si>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</si>
  <si>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</si>
  <si>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</si>
  <si>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Multa do FGTS e contribuição social sobre o Aviso Prévio Trabalhado</t>
  </si>
  <si>
    <t>Custo de reposição do profissional ausente</t>
  </si>
  <si>
    <t>Ausência por acidente de trabalho</t>
  </si>
  <si>
    <t>Substituto na cobertura de férias</t>
  </si>
  <si>
    <t>Incidência dos encargos previstos no grupo II</t>
  </si>
  <si>
    <t>Ausência por doença</t>
  </si>
  <si>
    <t>Incidência dos encargos previstos no grupo II sobre o Aviso Prévio Trabalhado</t>
  </si>
  <si>
    <t>VALOR DO MONTANTE A</t>
  </si>
  <si>
    <t>MONTANTE B</t>
  </si>
  <si>
    <t>Despesas Administrativas</t>
  </si>
  <si>
    <t>Lucro</t>
  </si>
  <si>
    <t>VALOR DO MONTANTE B</t>
  </si>
  <si>
    <t>MONTANTE C</t>
  </si>
  <si>
    <t>VALOR DO MONTANTE C</t>
  </si>
  <si>
    <t>Vale Transporte</t>
  </si>
  <si>
    <t>Benefícios diários</t>
  </si>
  <si>
    <t>III</t>
  </si>
  <si>
    <t>IV</t>
  </si>
  <si>
    <t>V</t>
  </si>
  <si>
    <t>VI</t>
  </si>
  <si>
    <t>MONTANTE D</t>
  </si>
  <si>
    <t>COFINS</t>
  </si>
  <si>
    <t>PIS</t>
  </si>
  <si>
    <t>ISS</t>
  </si>
  <si>
    <t>VALOR DO MONTANTE D</t>
  </si>
  <si>
    <t>TOTAL DOS MONTANTES A + B + C + D</t>
  </si>
  <si>
    <t>Salário Normativo da Categoria Profissional:</t>
  </si>
  <si>
    <t>Insumos diversos, custos indiretos e lucro</t>
  </si>
  <si>
    <t xml:space="preserve">Local: </t>
  </si>
  <si>
    <t>Auxílio Alimentação</t>
  </si>
  <si>
    <t>PROCURADORIA-GERAL DE JUSTIÇA - MINISTÉRIO PÚBLICO DO ESTADO DO RIO GRANDE DO SUL</t>
  </si>
  <si>
    <t>MONTANTE D1 - Tributos sobre Montante A + B</t>
  </si>
  <si>
    <t>MONTANTE D2 - Tributos sobre Montante C</t>
  </si>
  <si>
    <t>RAT x FAP</t>
  </si>
  <si>
    <t>Equipamentos</t>
  </si>
  <si>
    <t>Demais custos relativos à Norma Coletiva ou Disposições Legais</t>
  </si>
  <si>
    <t>Afastamento Maternidade</t>
  </si>
  <si>
    <t>Plano de Benefício Social Familiar</t>
  </si>
  <si>
    <t>Uniformes/EPI</t>
  </si>
  <si>
    <t>Materiais de Limpeza</t>
  </si>
  <si>
    <t>Materiais de Higiene</t>
  </si>
  <si>
    <t>Corte de grama, manutenção de canteiros e jardins</t>
  </si>
  <si>
    <t>RAT =</t>
  </si>
  <si>
    <t>FAP =</t>
  </si>
  <si>
    <t>TOTAIS</t>
  </si>
  <si>
    <t>TOTAL DOS MONTANTES A + B + D1</t>
  </si>
  <si>
    <t>TOTAL DOS MONTANTES C + D2</t>
  </si>
  <si>
    <t xml:space="preserve">         </t>
  </si>
  <si>
    <t>Adicional de Insalubridade</t>
  </si>
  <si>
    <t>Auxílio Lanche</t>
  </si>
  <si>
    <t>Escala e nº de funcionários: 200 horas mensais - 5 x por semana 8 horas por dia -  1 funcionário</t>
  </si>
  <si>
    <t>Escala e nº de funcionários: 220 horas mensais - 1 funcionário</t>
  </si>
  <si>
    <t xml:space="preserve">Escala e nº de funcionários: 220 horas mensais - 1 funcionário </t>
  </si>
  <si>
    <t>Equipamentos/Depreciação</t>
  </si>
  <si>
    <t>Diárias (valor estimado)</t>
  </si>
  <si>
    <t>Gratificação da função de Supervisor</t>
  </si>
  <si>
    <t xml:space="preserve">CCT: </t>
  </si>
  <si>
    <t>CCT:</t>
  </si>
  <si>
    <t>Pregão Eletrônico nº 44/2020</t>
  </si>
  <si>
    <t>PGEA nº 585.000.026/2019</t>
  </si>
  <si>
    <t>PGEA nº  585.000.026/2019</t>
  </si>
  <si>
    <t>R$</t>
  </si>
  <si>
    <t>Local:</t>
  </si>
  <si>
    <r>
      <t xml:space="preserve">Escala e nº de funcionários: </t>
    </r>
    <r>
      <rPr>
        <b/>
        <u val="single"/>
        <sz val="11"/>
        <color indexed="8"/>
        <rFont val="Calibri"/>
        <family val="2"/>
      </rPr>
      <t>220 horas mensais</t>
    </r>
    <r>
      <rPr>
        <b/>
        <sz val="11"/>
        <color indexed="8"/>
        <rFont val="Calibri"/>
        <family val="2"/>
      </rPr>
      <t xml:space="preserve"> - </t>
    </r>
    <r>
      <rPr>
        <b/>
        <u val="single"/>
        <sz val="11"/>
        <color indexed="8"/>
        <rFont val="Calibri"/>
        <family val="2"/>
      </rPr>
      <t>com material</t>
    </r>
    <r>
      <rPr>
        <b/>
        <sz val="11"/>
        <color indexed="8"/>
        <rFont val="Calibri"/>
        <family val="2"/>
      </rPr>
      <t xml:space="preserve"> de higiene, limpeza e equipamentos - 1 funcionário (</t>
    </r>
    <r>
      <rPr>
        <b/>
        <u val="single"/>
        <sz val="11"/>
        <color indexed="8"/>
        <rFont val="Calibri"/>
        <family val="2"/>
      </rPr>
      <t>incluso corte de grama</t>
    </r>
    <r>
      <rPr>
        <b/>
        <sz val="11"/>
        <color indexed="8"/>
        <rFont val="Calibri"/>
        <family val="2"/>
      </rPr>
      <t>)</t>
    </r>
  </si>
  <si>
    <t>Posto: Auxiliar de Serviços Gerais (P1)</t>
  </si>
  <si>
    <t>Posto: Auxiliar de Serviços Gerais (P2)</t>
  </si>
  <si>
    <r>
      <t xml:space="preserve">Escala e nº de funcionários: </t>
    </r>
    <r>
      <rPr>
        <b/>
        <u val="single"/>
        <sz val="11"/>
        <color indexed="8"/>
        <rFont val="Calibri"/>
        <family val="2"/>
      </rPr>
      <t>220 horas mensais</t>
    </r>
    <r>
      <rPr>
        <b/>
        <sz val="11"/>
        <color indexed="8"/>
        <rFont val="Calibri"/>
        <family val="2"/>
      </rPr>
      <t xml:space="preserve"> - </t>
    </r>
    <r>
      <rPr>
        <b/>
        <u val="single"/>
        <sz val="11"/>
        <color indexed="8"/>
        <rFont val="Calibri"/>
        <family val="2"/>
      </rPr>
      <t>com diária</t>
    </r>
    <r>
      <rPr>
        <b/>
        <sz val="11"/>
        <color indexed="8"/>
        <rFont val="Calibri"/>
        <family val="2"/>
      </rPr>
      <t xml:space="preserve"> - 1 funcionário</t>
    </r>
  </si>
  <si>
    <t>Posto: Auxiliar de Serviços Gerais (P3)</t>
  </si>
  <si>
    <r>
      <t xml:space="preserve">Escala e nº de funcionários: </t>
    </r>
    <r>
      <rPr>
        <b/>
        <u val="single"/>
        <sz val="11"/>
        <color indexed="8"/>
        <rFont val="Calibri"/>
        <family val="2"/>
      </rPr>
      <t>220 horas mensais</t>
    </r>
    <r>
      <rPr>
        <b/>
        <sz val="11"/>
        <color indexed="8"/>
        <rFont val="Calibri"/>
        <family val="2"/>
      </rPr>
      <t xml:space="preserve"> - 1 funcionário</t>
    </r>
  </si>
  <si>
    <t>Posto: Auxiliar de Serviços Gerais (P4)</t>
  </si>
  <si>
    <r>
      <t xml:space="preserve">Escala e nº de funcionários: </t>
    </r>
    <r>
      <rPr>
        <b/>
        <u val="single"/>
        <sz val="11"/>
        <color indexed="8"/>
        <rFont val="Calibri"/>
        <family val="2"/>
      </rPr>
      <t>180 horas mensais</t>
    </r>
    <r>
      <rPr>
        <b/>
        <sz val="11"/>
        <color indexed="8"/>
        <rFont val="Calibri"/>
        <family val="2"/>
      </rPr>
      <t xml:space="preserve"> - 5 x por semana </t>
    </r>
    <r>
      <rPr>
        <b/>
        <u val="single"/>
        <sz val="11"/>
        <color indexed="60"/>
        <rFont val="Calibri"/>
        <family val="2"/>
      </rPr>
      <t>7h12min</t>
    </r>
    <r>
      <rPr>
        <b/>
        <sz val="11"/>
        <color indexed="8"/>
        <rFont val="Calibri"/>
        <family val="2"/>
      </rPr>
      <t xml:space="preserve"> por dia - 1 funcionário (cfe. Esclarecimento 17)</t>
    </r>
  </si>
  <si>
    <r>
      <t xml:space="preserve">Escala e nº de funcionários: </t>
    </r>
    <r>
      <rPr>
        <b/>
        <u val="single"/>
        <sz val="11"/>
        <color indexed="8"/>
        <rFont val="Calibri"/>
        <family val="2"/>
      </rPr>
      <t>125 horas mensais</t>
    </r>
    <r>
      <rPr>
        <b/>
        <sz val="11"/>
        <color indexed="8"/>
        <rFont val="Calibri"/>
        <family val="2"/>
      </rPr>
      <t xml:space="preserve"> - </t>
    </r>
    <r>
      <rPr>
        <b/>
        <u val="single"/>
        <sz val="11"/>
        <color indexed="8"/>
        <rFont val="Calibri"/>
        <family val="2"/>
      </rPr>
      <t>5 x por semana 5 horas por dia</t>
    </r>
    <r>
      <rPr>
        <b/>
        <sz val="11"/>
        <color indexed="8"/>
        <rFont val="Calibri"/>
        <family val="2"/>
      </rPr>
      <t xml:space="preserve"> - 1 funcionário</t>
    </r>
  </si>
  <si>
    <t>Posto: Auxiliar de Serviços Gerais (P5)</t>
  </si>
  <si>
    <t>Posto: Auxiliar de Serviços Gerais (P6)</t>
  </si>
  <si>
    <r>
      <t xml:space="preserve">Escala e nº de funcionários: </t>
    </r>
    <r>
      <rPr>
        <b/>
        <u val="single"/>
        <sz val="11"/>
        <color indexed="8"/>
        <rFont val="Calibri"/>
        <family val="2"/>
      </rPr>
      <t>100 horas mensais</t>
    </r>
    <r>
      <rPr>
        <b/>
        <sz val="11"/>
        <color indexed="8"/>
        <rFont val="Calibri"/>
        <family val="2"/>
      </rPr>
      <t xml:space="preserve"> -</t>
    </r>
    <r>
      <rPr>
        <b/>
        <u val="single"/>
        <sz val="11"/>
        <color indexed="8"/>
        <rFont val="Calibri"/>
        <family val="2"/>
      </rPr>
      <t xml:space="preserve"> 5 x por semana 4 horas por dia</t>
    </r>
    <r>
      <rPr>
        <b/>
        <sz val="11"/>
        <color indexed="8"/>
        <rFont val="Calibri"/>
        <family val="2"/>
      </rPr>
      <t xml:space="preserve">, </t>
    </r>
    <r>
      <rPr>
        <b/>
        <u val="single"/>
        <sz val="11"/>
        <color indexed="8"/>
        <rFont val="Calibri"/>
        <family val="2"/>
      </rPr>
      <t>com material</t>
    </r>
    <r>
      <rPr>
        <b/>
        <sz val="11"/>
        <color indexed="8"/>
        <rFont val="Calibri"/>
        <family val="2"/>
      </rPr>
      <t xml:space="preserve"> de higiene, limpeza e 
equipamentos - 1 funcionário </t>
    </r>
    <r>
      <rPr>
        <b/>
        <u val="single"/>
        <sz val="11"/>
        <color indexed="8"/>
        <rFont val="Calibri"/>
        <family val="2"/>
      </rPr>
      <t>(incluso grama)</t>
    </r>
  </si>
  <si>
    <t>Posto: Coletor de lixo (P7)</t>
  </si>
  <si>
    <t>Posto: Contínuo (P8)</t>
  </si>
  <si>
    <t xml:space="preserve">Escala e nº de funcionários: 220 horas mensais com diária - 1 funcionário </t>
  </si>
  <si>
    <t>Posto: Contínuo (P9)</t>
  </si>
  <si>
    <t>Posto: Contínuo (P10)</t>
  </si>
  <si>
    <r>
      <t xml:space="preserve">Escala e nº de funcionários: </t>
    </r>
    <r>
      <rPr>
        <b/>
        <u val="single"/>
        <sz val="11"/>
        <color indexed="8"/>
        <rFont val="Calibri"/>
        <family val="2"/>
      </rPr>
      <t>162h30min horas mensais</t>
    </r>
    <r>
      <rPr>
        <b/>
        <sz val="11"/>
        <color indexed="8"/>
        <rFont val="Calibri"/>
        <family val="2"/>
      </rPr>
      <t xml:space="preserve"> - </t>
    </r>
    <r>
      <rPr>
        <b/>
        <u val="single"/>
        <sz val="11"/>
        <color indexed="8"/>
        <rFont val="Calibri"/>
        <family val="2"/>
      </rPr>
      <t>5 x por semana 6h30min</t>
    </r>
    <r>
      <rPr>
        <b/>
        <sz val="11"/>
        <color indexed="8"/>
        <rFont val="Calibri"/>
        <family val="2"/>
      </rPr>
      <t xml:space="preserve"> por dia - 1 funcionário</t>
    </r>
  </si>
  <si>
    <t>Posto: Copeiro (P11)</t>
  </si>
  <si>
    <t>Posto: Recepcionista (P12)</t>
  </si>
  <si>
    <t>Escala e nº de funcionários: 220 horas mensais com Insalubridade  - 1 funcionário</t>
  </si>
  <si>
    <t>Posto: Recepcionista (P13)</t>
  </si>
  <si>
    <t>Escala e nº de funcionários: 220 horas mensais com Periculosidade - 1 funcionário</t>
  </si>
  <si>
    <t>Posto: Recepcionista (P14)</t>
  </si>
  <si>
    <t>Posto: Recepcionista (P15)</t>
  </si>
  <si>
    <t>Posto: Recepcionista (P16)</t>
  </si>
  <si>
    <r>
      <t xml:space="preserve">Escala e nº de funcionários: </t>
    </r>
    <r>
      <rPr>
        <b/>
        <u val="single"/>
        <sz val="11"/>
        <color indexed="8"/>
        <rFont val="Calibri"/>
        <family val="2"/>
      </rPr>
      <t>175 horas mensais</t>
    </r>
    <r>
      <rPr>
        <b/>
        <sz val="11"/>
        <color indexed="8"/>
        <rFont val="Calibri"/>
        <family val="2"/>
      </rPr>
      <t xml:space="preserve"> - </t>
    </r>
    <r>
      <rPr>
        <b/>
        <u val="single"/>
        <sz val="11"/>
        <color indexed="8"/>
        <rFont val="Calibri"/>
        <family val="2"/>
      </rPr>
      <t>5 x por semana 7 horas</t>
    </r>
    <r>
      <rPr>
        <b/>
        <sz val="11"/>
        <color indexed="8"/>
        <rFont val="Calibri"/>
        <family val="2"/>
      </rPr>
      <t xml:space="preserve"> por dia - 1 funcionário</t>
    </r>
  </si>
  <si>
    <t>Posto: Servente de Limpeza (P17)</t>
  </si>
  <si>
    <r>
      <t xml:space="preserve">Escala e nº de funcionários: </t>
    </r>
    <r>
      <rPr>
        <b/>
        <u val="single"/>
        <sz val="11"/>
        <color indexed="8"/>
        <rFont val="Calibri"/>
        <family val="2"/>
      </rPr>
      <t>220 horas mensais</t>
    </r>
    <r>
      <rPr>
        <b/>
        <sz val="11"/>
        <color indexed="8"/>
        <rFont val="Calibri"/>
        <family val="2"/>
      </rPr>
      <t xml:space="preserve"> - </t>
    </r>
    <r>
      <rPr>
        <b/>
        <u val="single"/>
        <sz val="11"/>
        <color indexed="8"/>
        <rFont val="Calibri"/>
        <family val="2"/>
      </rPr>
      <t>com material</t>
    </r>
    <r>
      <rPr>
        <b/>
        <sz val="11"/>
        <color indexed="8"/>
        <rFont val="Calibri"/>
        <family val="2"/>
      </rPr>
      <t xml:space="preserve"> de higiene, limpeza e equipamentos - 1 funcionário (</t>
    </r>
    <r>
      <rPr>
        <b/>
        <u val="single"/>
        <sz val="11"/>
        <color indexed="8"/>
        <rFont val="Calibri"/>
        <family val="2"/>
      </rPr>
      <t>incluso corte de grama</t>
    </r>
    <r>
      <rPr>
        <b/>
        <sz val="11"/>
        <color indexed="8"/>
        <rFont val="Calibri"/>
        <family val="2"/>
      </rPr>
      <t>)</t>
    </r>
  </si>
  <si>
    <r>
      <t xml:space="preserve">Escala e nº de funcionários: </t>
    </r>
    <r>
      <rPr>
        <b/>
        <u val="single"/>
        <sz val="11"/>
        <color indexed="8"/>
        <rFont val="Calibri"/>
        <family val="2"/>
      </rPr>
      <t>220 horas mensais</t>
    </r>
    <r>
      <rPr>
        <b/>
        <sz val="11"/>
        <color indexed="8"/>
        <rFont val="Calibri"/>
        <family val="2"/>
      </rPr>
      <t xml:space="preserve"> - </t>
    </r>
    <r>
      <rPr>
        <b/>
        <u val="single"/>
        <sz val="11"/>
        <color indexed="8"/>
        <rFont val="Calibri"/>
        <family val="2"/>
      </rPr>
      <t>com material</t>
    </r>
    <r>
      <rPr>
        <b/>
        <sz val="11"/>
        <color indexed="8"/>
        <rFont val="Calibri"/>
        <family val="2"/>
      </rPr>
      <t xml:space="preserve"> de higiene, limpeza e equipamentos - 1 funcionário</t>
    </r>
  </si>
  <si>
    <t>Posto: Servente de Limpeza (P18)</t>
  </si>
  <si>
    <t>Posto: Servente de Limpeza (P19)</t>
  </si>
  <si>
    <t>Posto: Servente de Limpeza (P20)</t>
  </si>
  <si>
    <r>
      <t xml:space="preserve">Escala e nº de funcionários: </t>
    </r>
    <r>
      <rPr>
        <b/>
        <u val="single"/>
        <sz val="11"/>
        <color indexed="8"/>
        <rFont val="Calibri"/>
        <family val="2"/>
      </rPr>
      <t>150 horas mensais</t>
    </r>
    <r>
      <rPr>
        <b/>
        <sz val="11"/>
        <color indexed="8"/>
        <rFont val="Calibri"/>
        <family val="2"/>
      </rPr>
      <t xml:space="preserve"> - </t>
    </r>
    <r>
      <rPr>
        <b/>
        <u val="single"/>
        <sz val="11"/>
        <color indexed="8"/>
        <rFont val="Calibri"/>
        <family val="2"/>
      </rPr>
      <t>5 x por semana 6 horas</t>
    </r>
    <r>
      <rPr>
        <b/>
        <sz val="11"/>
        <color indexed="8"/>
        <rFont val="Calibri"/>
        <family val="2"/>
      </rPr>
      <t xml:space="preserve"> por dia - </t>
    </r>
    <r>
      <rPr>
        <b/>
        <u val="single"/>
        <sz val="11"/>
        <color indexed="8"/>
        <rFont val="Calibri"/>
        <family val="2"/>
      </rPr>
      <t>com material</t>
    </r>
    <r>
      <rPr>
        <b/>
        <sz val="11"/>
        <color indexed="8"/>
        <rFont val="Calibri"/>
        <family val="2"/>
      </rPr>
      <t xml:space="preserve"> de higiene, limpeza e equipamentos - 1 funcionário (</t>
    </r>
    <r>
      <rPr>
        <b/>
        <u val="single"/>
        <sz val="11"/>
        <color indexed="8"/>
        <rFont val="Calibri"/>
        <family val="2"/>
      </rPr>
      <t>incluso corte de grama</t>
    </r>
    <r>
      <rPr>
        <b/>
        <sz val="11"/>
        <color indexed="8"/>
        <rFont val="Calibri"/>
        <family val="2"/>
      </rPr>
      <t>)</t>
    </r>
  </si>
  <si>
    <t>Posto: Servente de Limpeza (P21)</t>
  </si>
  <si>
    <r>
      <t xml:space="preserve">Escala e nº de funcionários: </t>
    </r>
    <r>
      <rPr>
        <b/>
        <u val="single"/>
        <sz val="11"/>
        <color indexed="8"/>
        <rFont val="Calibri"/>
        <family val="2"/>
      </rPr>
      <t>125 horas mensais</t>
    </r>
    <r>
      <rPr>
        <b/>
        <sz val="11"/>
        <color indexed="8"/>
        <rFont val="Calibri"/>
        <family val="2"/>
      </rPr>
      <t xml:space="preserve"> - </t>
    </r>
    <r>
      <rPr>
        <b/>
        <u val="single"/>
        <sz val="11"/>
        <color indexed="8"/>
        <rFont val="Calibri"/>
        <family val="2"/>
      </rPr>
      <t>5 x por semana 5 horas por dia</t>
    </r>
    <r>
      <rPr>
        <b/>
        <sz val="11"/>
        <color indexed="8"/>
        <rFont val="Calibri"/>
        <family val="2"/>
      </rPr>
      <t xml:space="preserve"> - </t>
    </r>
    <r>
      <rPr>
        <b/>
        <u val="single"/>
        <sz val="11"/>
        <color indexed="8"/>
        <rFont val="Calibri"/>
        <family val="2"/>
      </rPr>
      <t>com material</t>
    </r>
    <r>
      <rPr>
        <b/>
        <sz val="11"/>
        <color indexed="8"/>
        <rFont val="Calibri"/>
        <family val="2"/>
      </rPr>
      <t xml:space="preserve"> de higiene, limpeza e equipamentos - 1 funcionário (</t>
    </r>
    <r>
      <rPr>
        <b/>
        <u val="single"/>
        <sz val="11"/>
        <color indexed="8"/>
        <rFont val="Calibri"/>
        <family val="2"/>
      </rPr>
      <t>incluso corte de grama</t>
    </r>
    <r>
      <rPr>
        <b/>
        <sz val="11"/>
        <color indexed="8"/>
        <rFont val="Calibri"/>
        <family val="2"/>
      </rPr>
      <t>)</t>
    </r>
  </si>
  <si>
    <r>
      <t xml:space="preserve">Escala e nº de funcionários: </t>
    </r>
    <r>
      <rPr>
        <b/>
        <u val="single"/>
        <sz val="11"/>
        <color indexed="8"/>
        <rFont val="Calibri"/>
        <family val="2"/>
      </rPr>
      <t>125 horas mensais</t>
    </r>
    <r>
      <rPr>
        <b/>
        <sz val="11"/>
        <color indexed="8"/>
        <rFont val="Calibri"/>
        <family val="2"/>
      </rPr>
      <t xml:space="preserve"> - </t>
    </r>
    <r>
      <rPr>
        <b/>
        <u val="single"/>
        <sz val="11"/>
        <color indexed="8"/>
        <rFont val="Calibri"/>
        <family val="2"/>
      </rPr>
      <t>5 x por semana 5 horas</t>
    </r>
    <r>
      <rPr>
        <b/>
        <sz val="11"/>
        <color indexed="8"/>
        <rFont val="Calibri"/>
        <family val="2"/>
      </rPr>
      <t xml:space="preserve"> por dia - </t>
    </r>
    <r>
      <rPr>
        <b/>
        <u val="single"/>
        <sz val="11"/>
        <color indexed="8"/>
        <rFont val="Calibri"/>
        <family val="2"/>
      </rPr>
      <t>com material</t>
    </r>
    <r>
      <rPr>
        <b/>
        <sz val="11"/>
        <color indexed="8"/>
        <rFont val="Calibri"/>
        <family val="2"/>
      </rPr>
      <t xml:space="preserve"> de higiene, limpeza e equipamentos - 1 funcionário</t>
    </r>
  </si>
  <si>
    <t>Posto: Servente de Limpeza (P22)</t>
  </si>
  <si>
    <t>Posto: Servente de Limpeza (P23)</t>
  </si>
  <si>
    <r>
      <t>Escala e nº de funcionários:</t>
    </r>
    <r>
      <rPr>
        <b/>
        <u val="single"/>
        <sz val="11"/>
        <color indexed="8"/>
        <rFont val="Calibri"/>
        <family val="2"/>
      </rPr>
      <t xml:space="preserve"> 100 horas mensais</t>
    </r>
    <r>
      <rPr>
        <b/>
        <sz val="11"/>
        <color indexed="8"/>
        <rFont val="Calibri"/>
        <family val="2"/>
      </rPr>
      <t xml:space="preserve"> - </t>
    </r>
    <r>
      <rPr>
        <b/>
        <u val="single"/>
        <sz val="11"/>
        <color indexed="8"/>
        <rFont val="Calibri"/>
        <family val="2"/>
      </rPr>
      <t>5 x por semana 4 horas</t>
    </r>
    <r>
      <rPr>
        <b/>
        <sz val="11"/>
        <color indexed="8"/>
        <rFont val="Calibri"/>
        <family val="2"/>
      </rPr>
      <t xml:space="preserve"> por dia - </t>
    </r>
    <r>
      <rPr>
        <b/>
        <u val="single"/>
        <sz val="11"/>
        <color indexed="8"/>
        <rFont val="Calibri"/>
        <family val="2"/>
      </rPr>
      <t xml:space="preserve">com material </t>
    </r>
    <r>
      <rPr>
        <b/>
        <sz val="11"/>
        <color indexed="8"/>
        <rFont val="Calibri"/>
        <family val="2"/>
      </rPr>
      <t>de higiene, limpeza e equipamentos - 1 funcionário (</t>
    </r>
    <r>
      <rPr>
        <b/>
        <u val="single"/>
        <sz val="11"/>
        <color indexed="8"/>
        <rFont val="Calibri"/>
        <family val="2"/>
      </rPr>
      <t>incluso corte de grama</t>
    </r>
    <r>
      <rPr>
        <b/>
        <sz val="11"/>
        <color indexed="8"/>
        <rFont val="Calibri"/>
        <family val="2"/>
      </rPr>
      <t>)</t>
    </r>
  </si>
  <si>
    <t>Posto: Servente de Limpeza (P24)</t>
  </si>
  <si>
    <r>
      <t xml:space="preserve">Escala e nº de funcionários: </t>
    </r>
    <r>
      <rPr>
        <b/>
        <u val="single"/>
        <sz val="11"/>
        <color indexed="8"/>
        <rFont val="Calibri"/>
        <family val="2"/>
      </rPr>
      <t>100 horas mensais</t>
    </r>
    <r>
      <rPr>
        <b/>
        <sz val="11"/>
        <color indexed="8"/>
        <rFont val="Calibri"/>
        <family val="2"/>
      </rPr>
      <t xml:space="preserve"> - </t>
    </r>
    <r>
      <rPr>
        <b/>
        <u val="single"/>
        <sz val="11"/>
        <color indexed="8"/>
        <rFont val="Calibri"/>
        <family val="2"/>
      </rPr>
      <t>5 x por semana 4 horas</t>
    </r>
    <r>
      <rPr>
        <b/>
        <sz val="11"/>
        <color indexed="8"/>
        <rFont val="Calibri"/>
        <family val="2"/>
      </rPr>
      <t xml:space="preserve"> por dia - </t>
    </r>
    <r>
      <rPr>
        <b/>
        <u val="single"/>
        <sz val="11"/>
        <color indexed="8"/>
        <rFont val="Calibri"/>
        <family val="2"/>
      </rPr>
      <t>com material</t>
    </r>
    <r>
      <rPr>
        <b/>
        <sz val="11"/>
        <color indexed="8"/>
        <rFont val="Calibri"/>
        <family val="2"/>
      </rPr>
      <t xml:space="preserve"> de higiene, limpeza e equipamentos - 1 funcionário</t>
    </r>
  </si>
  <si>
    <t>Posto: SUPERVISOR (P29)</t>
  </si>
  <si>
    <t>Posto: SUPERVISOR (P28)</t>
  </si>
  <si>
    <t>Posto: Servente de Limpeza (P27)</t>
  </si>
  <si>
    <t>Posto: Servente de Limpeza (P26)</t>
  </si>
  <si>
    <t>Posto: Servente de Limpeza (P25)</t>
  </si>
  <si>
    <r>
      <t xml:space="preserve">Escala e nº de funcionários: </t>
    </r>
    <r>
      <rPr>
        <b/>
        <u val="single"/>
        <sz val="11"/>
        <color indexed="8"/>
        <rFont val="Calibri"/>
        <family val="2"/>
      </rPr>
      <t>75 horas</t>
    </r>
    <r>
      <rPr>
        <b/>
        <sz val="11"/>
        <color indexed="8"/>
        <rFont val="Calibri"/>
        <family val="2"/>
      </rPr>
      <t xml:space="preserve"> mensais - </t>
    </r>
    <r>
      <rPr>
        <b/>
        <u val="single"/>
        <sz val="11"/>
        <color indexed="8"/>
        <rFont val="Calibri"/>
        <family val="2"/>
      </rPr>
      <t>5 x por semana 3 horas</t>
    </r>
    <r>
      <rPr>
        <b/>
        <sz val="11"/>
        <color indexed="8"/>
        <rFont val="Calibri"/>
        <family val="2"/>
      </rPr>
      <t xml:space="preserve"> por dia - </t>
    </r>
    <r>
      <rPr>
        <b/>
        <u val="single"/>
        <sz val="11"/>
        <color indexed="8"/>
        <rFont val="Calibri"/>
        <family val="2"/>
      </rPr>
      <t>com material</t>
    </r>
    <r>
      <rPr>
        <b/>
        <sz val="11"/>
        <color indexed="8"/>
        <rFont val="Calibri"/>
        <family val="2"/>
      </rPr>
      <t xml:space="preserve"> de higiene, limpeza e equipamentos - 1 funcionário (</t>
    </r>
    <r>
      <rPr>
        <b/>
        <u val="single"/>
        <sz val="11"/>
        <color indexed="8"/>
        <rFont val="Calibri"/>
        <family val="2"/>
      </rPr>
      <t>incluso corte de grama</t>
    </r>
    <r>
      <rPr>
        <b/>
        <sz val="11"/>
        <color indexed="8"/>
        <rFont val="Calibri"/>
        <family val="2"/>
      </rPr>
      <t>)</t>
    </r>
  </si>
  <si>
    <r>
      <t xml:space="preserve">Escala e nº de funcionários: </t>
    </r>
    <r>
      <rPr>
        <b/>
        <u val="single"/>
        <sz val="11"/>
        <color indexed="8"/>
        <rFont val="Calibri"/>
        <family val="2"/>
      </rPr>
      <t>60 horas</t>
    </r>
    <r>
      <rPr>
        <b/>
        <sz val="11"/>
        <color indexed="8"/>
        <rFont val="Calibri"/>
        <family val="2"/>
      </rPr>
      <t xml:space="preserve"> mensais - </t>
    </r>
    <r>
      <rPr>
        <b/>
        <u val="single"/>
        <sz val="11"/>
        <color indexed="8"/>
        <rFont val="Calibri"/>
        <family val="2"/>
      </rPr>
      <t>4 x por semana 3 horas</t>
    </r>
    <r>
      <rPr>
        <b/>
        <sz val="11"/>
        <color indexed="8"/>
        <rFont val="Calibri"/>
        <family val="2"/>
      </rPr>
      <t xml:space="preserve"> por dia - com material de higiene, limpeza e equipamentos - 1 funcionário</t>
    </r>
  </si>
  <si>
    <r>
      <t xml:space="preserve">Escala e nº de funcionários: </t>
    </r>
    <r>
      <rPr>
        <b/>
        <u val="single"/>
        <sz val="11"/>
        <color indexed="8"/>
        <rFont val="Calibri"/>
        <family val="2"/>
      </rPr>
      <t>50 horas</t>
    </r>
    <r>
      <rPr>
        <b/>
        <sz val="11"/>
        <color indexed="8"/>
        <rFont val="Calibri"/>
        <family val="2"/>
      </rPr>
      <t xml:space="preserve"> mensais - </t>
    </r>
    <r>
      <rPr>
        <b/>
        <u val="single"/>
        <sz val="11"/>
        <color indexed="8"/>
        <rFont val="Calibri"/>
        <family val="2"/>
      </rPr>
      <t>5 x por semana 2 horas</t>
    </r>
    <r>
      <rPr>
        <b/>
        <sz val="11"/>
        <color indexed="8"/>
        <rFont val="Calibri"/>
        <family val="2"/>
      </rPr>
      <t xml:space="preserve"> por dia - com material de higiene, limpeza e equipamentos - 1 funcionário</t>
    </r>
  </si>
  <si>
    <r>
      <t xml:space="preserve">Escala e nº de funcionários: </t>
    </r>
    <r>
      <rPr>
        <b/>
        <u val="single"/>
        <sz val="11"/>
        <color indexed="8"/>
        <rFont val="Calibri"/>
        <family val="2"/>
      </rPr>
      <t>150 horas</t>
    </r>
    <r>
      <rPr>
        <b/>
        <sz val="11"/>
        <color indexed="8"/>
        <rFont val="Calibri"/>
        <family val="2"/>
      </rPr>
      <t xml:space="preserve"> mensais - </t>
    </r>
    <r>
      <rPr>
        <b/>
        <u val="single"/>
        <sz val="11"/>
        <color indexed="8"/>
        <rFont val="Calibri"/>
        <family val="2"/>
      </rPr>
      <t>5 x por semana 6 horas</t>
    </r>
    <r>
      <rPr>
        <b/>
        <sz val="11"/>
        <color indexed="8"/>
        <rFont val="Calibri"/>
        <family val="2"/>
      </rPr>
      <t xml:space="preserve"> por dia -1 funcionário</t>
    </r>
  </si>
  <si>
    <r>
      <t xml:space="preserve">Escala e nº de funcionários: </t>
    </r>
    <r>
      <rPr>
        <b/>
        <u val="single"/>
        <sz val="11"/>
        <color indexed="8"/>
        <rFont val="Calibri"/>
        <family val="2"/>
      </rPr>
      <t>125 horas</t>
    </r>
    <r>
      <rPr>
        <b/>
        <sz val="11"/>
        <color indexed="8"/>
        <rFont val="Calibri"/>
        <family val="2"/>
      </rPr>
      <t xml:space="preserve"> mensais - </t>
    </r>
    <r>
      <rPr>
        <b/>
        <u val="single"/>
        <sz val="11"/>
        <color indexed="8"/>
        <rFont val="Calibri"/>
        <family val="2"/>
      </rPr>
      <t>5 x por semana 5 horas</t>
    </r>
    <r>
      <rPr>
        <b/>
        <sz val="11"/>
        <color indexed="8"/>
        <rFont val="Calibri"/>
        <family val="2"/>
      </rPr>
      <t xml:space="preserve"> por dia -1 funcionário</t>
    </r>
  </si>
  <si>
    <t>Adicional de Periculosidade</t>
  </si>
  <si>
    <t>Lucro (cfe. Esclarecimento 17)</t>
  </si>
  <si>
    <t>Posto: Telefonista (P30) (cfe. Esclarecimento 17)</t>
  </si>
  <si>
    <t>Posto: Telefonista (P31) (cfe. Esclarecimento 17)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</si>
</sst>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.0000"/>
    <numFmt numFmtId="166" formatCode="_(* #,##0.00_);_(* \(#,##0.00\);_(* &quot;-&quot;??_);_(@_)"/>
    <numFmt numFmtId="167" formatCode="_-[$R$-416]\ * #,##0.00_-;\-[$R$-416]\ * #,##0.00_-;_-[$R$-416]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5B3D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0" fontId="1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0" fontId="2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10" fontId="2" fillId="0" borderId="10" xfId="0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10" fontId="1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right"/>
      <protection/>
    </xf>
    <xf numFmtId="10" fontId="2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10" fontId="1" fillId="0" borderId="0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/>
      <protection/>
    </xf>
    <xf numFmtId="9" fontId="0" fillId="0" borderId="10" xfId="0" applyNumberFormat="1" applyFill="1" applyBorder="1" applyAlignment="1" applyProtection="1">
      <alignment horizontal="left"/>
      <protection locked="0"/>
    </xf>
    <xf numFmtId="165" fontId="0" fillId="0" borderId="10" xfId="0" applyNumberForma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164" fontId="37" fillId="0" borderId="12" xfId="45" applyFont="1" applyFill="1" applyBorder="1" applyAlignment="1" applyProtection="1">
      <alignment/>
      <protection locked="0"/>
    </xf>
    <xf numFmtId="164" fontId="37" fillId="0" borderId="12" xfId="45" applyFont="1" applyBorder="1" applyAlignment="1" applyProtection="1">
      <alignment/>
      <protection locked="0"/>
    </xf>
    <xf numFmtId="164" fontId="1" fillId="0" borderId="12" xfId="0" applyNumberFormat="1" applyFont="1" applyFill="1" applyBorder="1" applyAlignment="1" applyProtection="1">
      <alignment/>
      <protection locked="0"/>
    </xf>
    <xf numFmtId="9" fontId="1" fillId="0" borderId="10" xfId="0" applyNumberFormat="1" applyFont="1" applyFill="1" applyBorder="1" applyAlignment="1" applyProtection="1">
      <alignment horizontal="left"/>
      <protection locked="0"/>
    </xf>
    <xf numFmtId="165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164" fontId="2" fillId="0" borderId="12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 locked="0"/>
    </xf>
    <xf numFmtId="167" fontId="37" fillId="0" borderId="12" xfId="45" applyNumberFormat="1" applyFont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0" fontId="0" fillId="0" borderId="0" xfId="49" applyNumberFormat="1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10" fontId="37" fillId="0" borderId="0" xfId="49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10" fontId="37" fillId="0" borderId="10" xfId="49" applyNumberFormat="1" applyFont="1" applyFill="1" applyBorder="1" applyAlignment="1" applyProtection="1">
      <alignment horizontal="center"/>
      <protection/>
    </xf>
    <xf numFmtId="4" fontId="37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10" fontId="0" fillId="0" borderId="10" xfId="49" applyNumberFormat="1" applyFont="1" applyFill="1" applyBorder="1" applyAlignment="1" applyProtection="1">
      <alignment/>
      <protection/>
    </xf>
    <xf numFmtId="4" fontId="37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0" fontId="0" fillId="0" borderId="0" xfId="49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10" fontId="0" fillId="0" borderId="10" xfId="49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10" fontId="37" fillId="0" borderId="10" xfId="49" applyNumberFormat="1" applyFont="1" applyFill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37" fillId="0" borderId="10" xfId="0" applyNumberFormat="1" applyFont="1" applyBorder="1" applyAlignment="1" applyProtection="1">
      <alignment horizontal="center"/>
      <protection/>
    </xf>
    <xf numFmtId="4" fontId="37" fillId="0" borderId="10" xfId="0" applyNumberFormat="1" applyFont="1" applyBorder="1" applyAlignment="1" applyProtection="1">
      <alignment/>
      <protection/>
    </xf>
    <xf numFmtId="10" fontId="37" fillId="0" borderId="10" xfId="49" applyNumberFormat="1" applyFont="1" applyBorder="1" applyAlignment="1" applyProtection="1">
      <alignment horizontal="center"/>
      <protection/>
    </xf>
    <xf numFmtId="10" fontId="37" fillId="0" borderId="10" xfId="49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0" fontId="0" fillId="0" borderId="0" xfId="49" applyNumberFormat="1" applyFont="1" applyAlignment="1" applyProtection="1">
      <alignment horizontal="left"/>
      <protection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0" fontId="0" fillId="0" borderId="10" xfId="49" applyNumberFormat="1" applyFont="1" applyFill="1" applyBorder="1" applyAlignment="1" applyProtection="1">
      <alignment/>
      <protection locked="0"/>
    </xf>
    <xf numFmtId="10" fontId="1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4" fontId="1" fillId="33" borderId="10" xfId="0" applyNumberFormat="1" applyFont="1" applyFill="1" applyBorder="1" applyAlignment="1" applyProtection="1">
      <alignment/>
      <protection locked="0"/>
    </xf>
    <xf numFmtId="0" fontId="37" fillId="33" borderId="11" xfId="0" applyFont="1" applyFill="1" applyBorder="1" applyAlignment="1" applyProtection="1">
      <alignment horizontal="left" vertical="center" wrapText="1"/>
      <protection/>
    </xf>
    <xf numFmtId="0" fontId="37" fillId="33" borderId="13" xfId="0" applyFont="1" applyFill="1" applyBorder="1" applyAlignment="1" applyProtection="1">
      <alignment horizontal="left" vertical="center" wrapText="1"/>
      <protection/>
    </xf>
    <xf numFmtId="0" fontId="37" fillId="33" borderId="14" xfId="0" applyFont="1" applyFill="1" applyBorder="1" applyAlignment="1" applyProtection="1">
      <alignment horizontal="left" vertical="center" wrapText="1"/>
      <protection/>
    </xf>
    <xf numFmtId="0" fontId="37" fillId="0" borderId="11" xfId="0" applyFont="1" applyBorder="1" applyAlignment="1" applyProtection="1">
      <alignment horizontal="left"/>
      <protection/>
    </xf>
    <xf numFmtId="0" fontId="37" fillId="0" borderId="13" xfId="0" applyFont="1" applyBorder="1" applyAlignment="1" applyProtection="1">
      <alignment horizontal="left"/>
      <protection/>
    </xf>
    <xf numFmtId="0" fontId="37" fillId="0" borderId="14" xfId="0" applyFont="1" applyBorder="1" applyAlignment="1" applyProtection="1">
      <alignment horizontal="left"/>
      <protection/>
    </xf>
    <xf numFmtId="0" fontId="37" fillId="0" borderId="10" xfId="0" applyFont="1" applyBorder="1" applyAlignment="1" applyProtection="1">
      <alignment horizontal="left"/>
      <protection/>
    </xf>
    <xf numFmtId="0" fontId="37" fillId="0" borderId="10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37" fillId="14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/>
    </xf>
    <xf numFmtId="0" fontId="37" fillId="0" borderId="11" xfId="0" applyFont="1" applyBorder="1" applyAlignment="1" applyProtection="1">
      <alignment/>
      <protection/>
    </xf>
    <xf numFmtId="0" fontId="37" fillId="0" borderId="13" xfId="0" applyFont="1" applyBorder="1" applyAlignment="1" applyProtection="1">
      <alignment/>
      <protection/>
    </xf>
    <xf numFmtId="0" fontId="37" fillId="0" borderId="14" xfId="0" applyFont="1" applyBorder="1" applyAlignment="1" applyProtection="1">
      <alignment/>
      <protection/>
    </xf>
    <xf numFmtId="0" fontId="38" fillId="0" borderId="10" xfId="0" applyFont="1" applyBorder="1" applyAlignment="1" applyProtection="1">
      <alignment horizontal="left"/>
      <protection locked="0"/>
    </xf>
    <xf numFmtId="0" fontId="37" fillId="33" borderId="10" xfId="0" applyFont="1" applyFill="1" applyBorder="1" applyAlignment="1" applyProtection="1">
      <alignment horizontal="left"/>
      <protection/>
    </xf>
    <xf numFmtId="0" fontId="37" fillId="33" borderId="10" xfId="0" applyFont="1" applyFill="1" applyBorder="1" applyAlignment="1" applyProtection="1">
      <alignment horizontal="left" wrapText="1"/>
      <protection/>
    </xf>
    <xf numFmtId="0" fontId="38" fillId="0" borderId="11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38" fillId="0" borderId="14" xfId="0" applyFont="1" applyBorder="1" applyAlignment="1" applyProtection="1">
      <alignment horizontal="left"/>
      <protection locked="0"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3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3" xfId="0" applyNumberFormat="1" applyFont="1" applyFill="1" applyBorder="1" applyAlignment="1" applyProtection="1">
      <alignment horizontal="center" vertical="center"/>
      <protection/>
    </xf>
    <xf numFmtId="0" fontId="2" fillId="34" borderId="1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/>
      <protection locked="0"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alignment horizontal="left"/>
      <protection locked="0"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horizontal="left"/>
      <protection/>
    </xf>
    <xf numFmtId="0" fontId="2" fillId="33" borderId="13" xfId="0" applyNumberFormat="1" applyFont="1" applyFill="1" applyBorder="1" applyAlignment="1" applyProtection="1">
      <alignment horizontal="left"/>
      <protection/>
    </xf>
    <xf numFmtId="0" fontId="2" fillId="33" borderId="14" xfId="0" applyNumberFormat="1" applyFont="1" applyFill="1" applyBorder="1" applyAlignment="1" applyProtection="1">
      <alignment horizontal="left"/>
      <protection/>
    </xf>
    <xf numFmtId="0" fontId="1" fillId="33" borderId="11" xfId="0" applyNumberFormat="1" applyFont="1" applyFill="1" applyBorder="1" applyAlignment="1" applyProtection="1">
      <alignment horizontal="left"/>
      <protection locked="0"/>
    </xf>
    <xf numFmtId="0" fontId="1" fillId="33" borderId="13" xfId="0" applyNumberFormat="1" applyFont="1" applyFill="1" applyBorder="1" applyAlignment="1" applyProtection="1">
      <alignment horizontal="left"/>
      <protection locked="0"/>
    </xf>
    <xf numFmtId="0" fontId="1" fillId="33" borderId="14" xfId="0" applyNumberFormat="1" applyFont="1" applyFill="1" applyBorder="1" applyAlignment="1" applyProtection="1">
      <alignment horizontal="left"/>
      <protection locked="0"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33" borderId="11" xfId="0" applyNumberFormat="1" applyFont="1" applyFill="1" applyBorder="1" applyAlignment="1" applyProtection="1">
      <alignment horizontal="left" wrapText="1"/>
      <protection/>
    </xf>
    <xf numFmtId="0" fontId="2" fillId="33" borderId="13" xfId="0" applyNumberFormat="1" applyFont="1" applyFill="1" applyBorder="1" applyAlignment="1" applyProtection="1">
      <alignment horizontal="left" wrapText="1"/>
      <protection/>
    </xf>
    <xf numFmtId="0" fontId="2" fillId="33" borderId="14" xfId="0" applyNumberFormat="1" applyFont="1" applyFill="1" applyBorder="1" applyAlignment="1" applyProtection="1">
      <alignment horizontal="left" wrapText="1"/>
      <protection/>
    </xf>
    <xf numFmtId="0" fontId="2" fillId="33" borderId="11" xfId="0" applyNumberFormat="1" applyFont="1" applyFill="1" applyBorder="1" applyAlignment="1" applyProtection="1">
      <alignment horizontal="left"/>
      <protection locked="0"/>
    </xf>
    <xf numFmtId="0" fontId="2" fillId="33" borderId="13" xfId="0" applyNumberFormat="1" applyFont="1" applyFill="1" applyBorder="1" applyAlignment="1" applyProtection="1">
      <alignment horizontal="left"/>
      <protection locked="0"/>
    </xf>
    <xf numFmtId="0" fontId="2" fillId="33" borderId="14" xfId="0" applyNumberFormat="1" applyFont="1" applyFill="1" applyBorder="1" applyAlignment="1" applyProtection="1">
      <alignment horizontal="left"/>
      <protection locked="0"/>
    </xf>
    <xf numFmtId="0" fontId="38" fillId="0" borderId="11" xfId="0" applyNumberFormat="1" applyFont="1" applyFill="1" applyBorder="1" applyAlignment="1" applyProtection="1">
      <alignment horizontal="left"/>
      <protection locked="0"/>
    </xf>
    <xf numFmtId="0" fontId="38" fillId="0" borderId="13" xfId="0" applyNumberFormat="1" applyFont="1" applyFill="1" applyBorder="1" applyAlignment="1" applyProtection="1">
      <alignment horizontal="left"/>
      <protection locked="0"/>
    </xf>
    <xf numFmtId="0" fontId="38" fillId="0" borderId="14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6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.421875" style="41" customWidth="1"/>
    <col min="2" max="2" width="4.140625" style="50" customWidth="1"/>
    <col min="3" max="3" width="46.00390625" style="41" customWidth="1"/>
    <col min="4" max="4" width="6.8515625" style="41" customWidth="1"/>
    <col min="5" max="5" width="5.421875" style="41" customWidth="1"/>
    <col min="6" max="6" width="6.421875" style="41" customWidth="1"/>
    <col min="7" max="7" width="9.57421875" style="41" customWidth="1"/>
    <col min="8" max="8" width="15.140625" style="38" customWidth="1"/>
    <col min="9" max="9" width="15.140625" style="60" customWidth="1"/>
    <col min="10" max="16384" width="9.140625" style="41" customWidth="1"/>
  </cols>
  <sheetData>
    <row r="2" spans="2:9" s="37" customFormat="1" ht="15">
      <c r="B2" s="86" t="s">
        <v>56</v>
      </c>
      <c r="C2" s="87"/>
      <c r="D2" s="87"/>
      <c r="E2" s="87"/>
      <c r="F2" s="87"/>
      <c r="G2" s="87"/>
      <c r="H2" s="87"/>
      <c r="I2" s="88"/>
    </row>
    <row r="3" s="37" customFormat="1" ht="15">
      <c r="H3" s="38"/>
    </row>
    <row r="4" spans="2:9" s="37" customFormat="1" ht="15">
      <c r="B4" s="89" t="s">
        <v>84</v>
      </c>
      <c r="C4" s="89"/>
      <c r="D4" s="89"/>
      <c r="E4" s="89"/>
      <c r="F4" s="89"/>
      <c r="G4" s="89"/>
      <c r="H4" s="89"/>
      <c r="I4" s="89"/>
    </row>
    <row r="5" spans="2:9" s="37" customFormat="1" ht="15">
      <c r="B5" s="89" t="s">
        <v>85</v>
      </c>
      <c r="C5" s="89"/>
      <c r="D5" s="89"/>
      <c r="E5" s="89"/>
      <c r="F5" s="89"/>
      <c r="G5" s="89"/>
      <c r="H5" s="89"/>
      <c r="I5" s="89"/>
    </row>
    <row r="6" spans="2:9" s="37" customFormat="1" ht="15">
      <c r="B6" s="39"/>
      <c r="C6" s="39"/>
      <c r="D6" s="39"/>
      <c r="E6" s="39"/>
      <c r="F6" s="39"/>
      <c r="G6" s="39"/>
      <c r="H6" s="40"/>
      <c r="I6" s="39"/>
    </row>
    <row r="7" spans="2:9" s="37" customFormat="1" ht="15">
      <c r="B7" s="90" t="s">
        <v>54</v>
      </c>
      <c r="C7" s="90"/>
      <c r="D7" s="90"/>
      <c r="E7" s="90"/>
      <c r="F7" s="90"/>
      <c r="G7" s="90"/>
      <c r="H7" s="90"/>
      <c r="I7" s="90"/>
    </row>
    <row r="8" spans="2:9" s="37" customFormat="1" ht="15">
      <c r="B8" s="89" t="s">
        <v>90</v>
      </c>
      <c r="C8" s="89"/>
      <c r="D8" s="89"/>
      <c r="E8" s="89"/>
      <c r="F8" s="89"/>
      <c r="G8" s="89"/>
      <c r="H8" s="89"/>
      <c r="I8" s="89"/>
    </row>
    <row r="9" spans="2:9" s="37" customFormat="1" ht="33" customHeight="1">
      <c r="B9" s="83" t="s">
        <v>89</v>
      </c>
      <c r="C9" s="84"/>
      <c r="D9" s="84"/>
      <c r="E9" s="84"/>
      <c r="F9" s="84"/>
      <c r="G9" s="84"/>
      <c r="H9" s="84"/>
      <c r="I9" s="85"/>
    </row>
    <row r="10" spans="2:9" s="37" customFormat="1" ht="15">
      <c r="B10" s="91" t="s">
        <v>82</v>
      </c>
      <c r="C10" s="91"/>
      <c r="D10" s="91"/>
      <c r="E10" s="91"/>
      <c r="F10" s="91"/>
      <c r="G10" s="91"/>
      <c r="H10" s="91"/>
      <c r="I10" s="91"/>
    </row>
    <row r="11" spans="2:9" s="37" customFormat="1" ht="15.75" thickBot="1">
      <c r="B11" s="39"/>
      <c r="C11" s="39"/>
      <c r="D11" s="39"/>
      <c r="E11" s="39"/>
      <c r="F11" s="39"/>
      <c r="G11" s="39"/>
      <c r="H11" s="40"/>
      <c r="I11" s="39"/>
    </row>
    <row r="12" spans="2:9" ht="15.75" thickBot="1">
      <c r="B12" s="86" t="s">
        <v>52</v>
      </c>
      <c r="C12" s="87"/>
      <c r="D12" s="87"/>
      <c r="E12" s="87"/>
      <c r="F12" s="87"/>
      <c r="G12" s="87"/>
      <c r="H12" s="87"/>
      <c r="I12" s="25">
        <v>0</v>
      </c>
    </row>
    <row r="14" spans="2:9" ht="15">
      <c r="B14" s="92" t="s">
        <v>1</v>
      </c>
      <c r="C14" s="92"/>
      <c r="D14" s="92"/>
      <c r="E14" s="92"/>
      <c r="F14" s="92"/>
      <c r="G14" s="92"/>
      <c r="H14" s="92"/>
      <c r="I14" s="92"/>
    </row>
    <row r="16" spans="2:10" ht="15">
      <c r="B16" s="42" t="s">
        <v>15</v>
      </c>
      <c r="C16" s="86" t="s">
        <v>17</v>
      </c>
      <c r="D16" s="87"/>
      <c r="E16" s="87"/>
      <c r="F16" s="87"/>
      <c r="G16" s="88"/>
      <c r="H16" s="43" t="s">
        <v>3</v>
      </c>
      <c r="I16" s="44" t="s">
        <v>4</v>
      </c>
      <c r="J16" s="45"/>
    </row>
    <row r="17" spans="2:10" ht="15">
      <c r="B17" s="46">
        <v>1</v>
      </c>
      <c r="C17" s="93" t="s">
        <v>0</v>
      </c>
      <c r="D17" s="94"/>
      <c r="E17" s="94"/>
      <c r="F17" s="94"/>
      <c r="G17" s="94"/>
      <c r="H17" s="95"/>
      <c r="I17" s="47">
        <f>$I$12</f>
        <v>0</v>
      </c>
      <c r="J17" s="45"/>
    </row>
    <row r="18" spans="2:10" ht="15">
      <c r="B18" s="46">
        <v>2</v>
      </c>
      <c r="C18" s="96" t="s">
        <v>74</v>
      </c>
      <c r="D18" s="97"/>
      <c r="E18" s="97"/>
      <c r="F18" s="97"/>
      <c r="G18" s="98"/>
      <c r="H18" s="48">
        <v>0.4</v>
      </c>
      <c r="I18" s="47">
        <f>(ROUND(I17*H18,2))</f>
        <v>0</v>
      </c>
      <c r="J18" s="45"/>
    </row>
    <row r="19" spans="2:10" ht="15">
      <c r="B19" s="86" t="s">
        <v>2</v>
      </c>
      <c r="C19" s="87"/>
      <c r="D19" s="87"/>
      <c r="E19" s="87"/>
      <c r="F19" s="87"/>
      <c r="G19" s="87"/>
      <c r="H19" s="88"/>
      <c r="I19" s="49">
        <f>SUM(I17:I18)</f>
        <v>0</v>
      </c>
      <c r="J19" s="45"/>
    </row>
    <row r="20" spans="8:10" ht="15">
      <c r="H20" s="51"/>
      <c r="I20" s="52"/>
      <c r="J20" s="45"/>
    </row>
    <row r="21" spans="2:10" ht="15">
      <c r="B21" s="42" t="s">
        <v>16</v>
      </c>
      <c r="C21" s="86" t="s">
        <v>20</v>
      </c>
      <c r="D21" s="87"/>
      <c r="E21" s="87"/>
      <c r="F21" s="87"/>
      <c r="G21" s="88"/>
      <c r="H21" s="43" t="s">
        <v>3</v>
      </c>
      <c r="I21" s="44" t="s">
        <v>4</v>
      </c>
      <c r="J21" s="45"/>
    </row>
    <row r="22" spans="2:10" ht="15">
      <c r="B22" s="46">
        <v>1</v>
      </c>
      <c r="C22" s="99" t="s">
        <v>5</v>
      </c>
      <c r="D22" s="100"/>
      <c r="E22" s="100"/>
      <c r="F22" s="100"/>
      <c r="G22" s="101"/>
      <c r="H22" s="53">
        <v>0.2</v>
      </c>
      <c r="I22" s="47">
        <f>ROUND($I$19*H22,2)</f>
        <v>0</v>
      </c>
      <c r="J22" s="45"/>
    </row>
    <row r="23" spans="2:10" ht="15">
      <c r="B23" s="46">
        <v>2</v>
      </c>
      <c r="C23" s="99" t="s">
        <v>6</v>
      </c>
      <c r="D23" s="100"/>
      <c r="E23" s="100"/>
      <c r="F23" s="100"/>
      <c r="G23" s="101"/>
      <c r="H23" s="53">
        <v>0.015</v>
      </c>
      <c r="I23" s="47">
        <f aca="true" t="shared" si="0" ref="I23:I29">ROUND($I$19*H23,2)</f>
        <v>0</v>
      </c>
      <c r="J23" s="45"/>
    </row>
    <row r="24" spans="2:10" ht="15">
      <c r="B24" s="46">
        <v>3</v>
      </c>
      <c r="C24" s="99" t="s">
        <v>7</v>
      </c>
      <c r="D24" s="100"/>
      <c r="E24" s="100"/>
      <c r="F24" s="100"/>
      <c r="G24" s="101"/>
      <c r="H24" s="53">
        <v>0.01</v>
      </c>
      <c r="I24" s="47">
        <f t="shared" si="0"/>
        <v>0</v>
      </c>
      <c r="J24" s="45"/>
    </row>
    <row r="25" spans="2:10" ht="15">
      <c r="B25" s="46">
        <v>4</v>
      </c>
      <c r="C25" s="99" t="s">
        <v>8</v>
      </c>
      <c r="D25" s="100"/>
      <c r="E25" s="100"/>
      <c r="F25" s="100"/>
      <c r="G25" s="101"/>
      <c r="H25" s="53">
        <v>0.002</v>
      </c>
      <c r="I25" s="47">
        <f t="shared" si="0"/>
        <v>0</v>
      </c>
      <c r="J25" s="45"/>
    </row>
    <row r="26" spans="2:10" ht="15">
      <c r="B26" s="46">
        <v>5</v>
      </c>
      <c r="C26" s="99" t="s">
        <v>9</v>
      </c>
      <c r="D26" s="100"/>
      <c r="E26" s="100"/>
      <c r="F26" s="100"/>
      <c r="G26" s="101"/>
      <c r="H26" s="53">
        <v>0.025</v>
      </c>
      <c r="I26" s="47">
        <f t="shared" si="0"/>
        <v>0</v>
      </c>
      <c r="J26" s="45"/>
    </row>
    <row r="27" spans="2:10" ht="15">
      <c r="B27" s="46">
        <v>6</v>
      </c>
      <c r="C27" s="99" t="s">
        <v>10</v>
      </c>
      <c r="D27" s="100"/>
      <c r="E27" s="100"/>
      <c r="F27" s="100"/>
      <c r="G27" s="101"/>
      <c r="H27" s="53">
        <v>0.08</v>
      </c>
      <c r="I27" s="47">
        <f t="shared" si="0"/>
        <v>0</v>
      </c>
      <c r="J27" s="45"/>
    </row>
    <row r="28" spans="2:10" ht="15">
      <c r="B28" s="46">
        <v>7</v>
      </c>
      <c r="C28" s="54" t="s">
        <v>59</v>
      </c>
      <c r="D28" s="55" t="s">
        <v>68</v>
      </c>
      <c r="E28" s="20">
        <v>0.03</v>
      </c>
      <c r="F28" s="55" t="s">
        <v>69</v>
      </c>
      <c r="G28" s="21">
        <v>1</v>
      </c>
      <c r="H28" s="53">
        <f>E28*G28</f>
        <v>0.03</v>
      </c>
      <c r="I28" s="47">
        <f t="shared" si="0"/>
        <v>0</v>
      </c>
      <c r="J28" s="45"/>
    </row>
    <row r="29" spans="2:10" ht="15">
      <c r="B29" s="46">
        <v>8</v>
      </c>
      <c r="C29" s="102" t="s">
        <v>19</v>
      </c>
      <c r="D29" s="103"/>
      <c r="E29" s="103"/>
      <c r="F29" s="103"/>
      <c r="G29" s="104"/>
      <c r="H29" s="53">
        <v>0.006</v>
      </c>
      <c r="I29" s="47">
        <f t="shared" si="0"/>
        <v>0</v>
      </c>
      <c r="J29" s="45"/>
    </row>
    <row r="30" spans="2:10" ht="15">
      <c r="B30" s="86" t="s">
        <v>2</v>
      </c>
      <c r="C30" s="87"/>
      <c r="D30" s="87"/>
      <c r="E30" s="87"/>
      <c r="F30" s="87"/>
      <c r="G30" s="88"/>
      <c r="H30" s="56">
        <f>SUM(H22:H29)</f>
        <v>0.3680000000000001</v>
      </c>
      <c r="I30" s="49">
        <f>SUM(I22:I29)</f>
        <v>0</v>
      </c>
      <c r="J30" s="45"/>
    </row>
    <row r="31" spans="8:10" ht="15">
      <c r="H31" s="51"/>
      <c r="I31" s="52"/>
      <c r="J31" s="45"/>
    </row>
    <row r="32" spans="2:10" ht="15">
      <c r="B32" s="42" t="s">
        <v>42</v>
      </c>
      <c r="C32" s="86" t="s">
        <v>18</v>
      </c>
      <c r="D32" s="87"/>
      <c r="E32" s="87"/>
      <c r="F32" s="87"/>
      <c r="G32" s="88"/>
      <c r="H32" s="43" t="s">
        <v>3</v>
      </c>
      <c r="I32" s="44" t="s">
        <v>4</v>
      </c>
      <c r="J32" s="45"/>
    </row>
    <row r="33" spans="2:10" ht="15">
      <c r="B33" s="46">
        <v>1</v>
      </c>
      <c r="C33" s="102" t="s">
        <v>11</v>
      </c>
      <c r="D33" s="100"/>
      <c r="E33" s="100"/>
      <c r="F33" s="100"/>
      <c r="G33" s="101"/>
      <c r="H33" s="53">
        <f>1/12</f>
        <v>0.08333333333333333</v>
      </c>
      <c r="I33" s="47">
        <f>ROUND($I$19*H33,2)</f>
        <v>0</v>
      </c>
      <c r="J33" s="45"/>
    </row>
    <row r="34" spans="2:10" ht="15">
      <c r="B34" s="46">
        <v>2</v>
      </c>
      <c r="C34" s="99" t="s">
        <v>12</v>
      </c>
      <c r="D34" s="100"/>
      <c r="E34" s="100"/>
      <c r="F34" s="100"/>
      <c r="G34" s="101"/>
      <c r="H34" s="53">
        <f>1/12/3</f>
        <v>0.027777777777777776</v>
      </c>
      <c r="I34" s="47">
        <f>ROUND($I$19*H34,2)</f>
        <v>0</v>
      </c>
      <c r="J34" s="45"/>
    </row>
    <row r="35" spans="2:11" ht="15">
      <c r="B35" s="46">
        <v>3</v>
      </c>
      <c r="C35" s="102" t="s">
        <v>30</v>
      </c>
      <c r="D35" s="103"/>
      <c r="E35" s="103"/>
      <c r="F35" s="103"/>
      <c r="G35" s="104"/>
      <c r="H35" s="53">
        <f>(H33+H34)*H30</f>
        <v>0.0408888888888889</v>
      </c>
      <c r="I35" s="47">
        <f>ROUND($I$19*H35,2)</f>
        <v>0</v>
      </c>
      <c r="J35" s="45"/>
      <c r="K35" s="57"/>
    </row>
    <row r="36" spans="2:10" ht="15">
      <c r="B36" s="86" t="s">
        <v>2</v>
      </c>
      <c r="C36" s="87"/>
      <c r="D36" s="87"/>
      <c r="E36" s="87"/>
      <c r="F36" s="87"/>
      <c r="G36" s="88"/>
      <c r="H36" s="56">
        <f>SUM(H33:H35)</f>
        <v>0.152</v>
      </c>
      <c r="I36" s="49">
        <f>SUM(I33:I35)</f>
        <v>0</v>
      </c>
      <c r="J36" s="45"/>
    </row>
    <row r="37" spans="8:10" ht="15">
      <c r="H37" s="51"/>
      <c r="I37" s="52"/>
      <c r="J37" s="45"/>
    </row>
    <row r="38" spans="2:10" ht="15">
      <c r="B38" s="42" t="s">
        <v>43</v>
      </c>
      <c r="C38" s="86" t="s">
        <v>21</v>
      </c>
      <c r="D38" s="87"/>
      <c r="E38" s="87"/>
      <c r="F38" s="87"/>
      <c r="G38" s="88"/>
      <c r="H38" s="43" t="s">
        <v>3</v>
      </c>
      <c r="I38" s="44" t="s">
        <v>4</v>
      </c>
      <c r="J38" s="45"/>
    </row>
    <row r="39" spans="2:11" ht="15">
      <c r="B39" s="46">
        <v>1</v>
      </c>
      <c r="C39" s="99" t="s">
        <v>22</v>
      </c>
      <c r="D39" s="100"/>
      <c r="E39" s="100"/>
      <c r="F39" s="100"/>
      <c r="G39" s="101"/>
      <c r="H39" s="53">
        <f>(1+(1/12)+(1/12)+(1/12/3))/12*0.05</f>
        <v>0.004976851851851851</v>
      </c>
      <c r="I39" s="47">
        <f aca="true" t="shared" si="1" ref="I39:I44">ROUND($I$19*H39,2)</f>
        <v>0</v>
      </c>
      <c r="J39" s="45"/>
      <c r="K39" s="58"/>
    </row>
    <row r="40" spans="2:11" ht="15">
      <c r="B40" s="46">
        <v>2</v>
      </c>
      <c r="C40" s="99" t="s">
        <v>23</v>
      </c>
      <c r="D40" s="100"/>
      <c r="E40" s="100"/>
      <c r="F40" s="100"/>
      <c r="G40" s="101"/>
      <c r="H40" s="53">
        <f>H39*0.08</f>
        <v>0.0003981481481481481</v>
      </c>
      <c r="I40" s="47">
        <f t="shared" si="1"/>
        <v>0</v>
      </c>
      <c r="J40" s="45"/>
      <c r="K40" s="58"/>
    </row>
    <row r="41" spans="2:11" ht="15">
      <c r="B41" s="46">
        <v>3</v>
      </c>
      <c r="C41" s="99" t="s">
        <v>24</v>
      </c>
      <c r="D41" s="100"/>
      <c r="E41" s="100"/>
      <c r="F41" s="100"/>
      <c r="G41" s="101"/>
      <c r="H41" s="53">
        <f>(1+(1/12)+(1/12)+(1/12/3))*0.4*0.08*0.05</f>
        <v>0.0019111111111111108</v>
      </c>
      <c r="I41" s="47">
        <f t="shared" si="1"/>
        <v>0</v>
      </c>
      <c r="J41" s="45"/>
      <c r="K41" s="58"/>
    </row>
    <row r="42" spans="2:11" ht="15">
      <c r="B42" s="46">
        <v>4</v>
      </c>
      <c r="C42" s="99" t="s">
        <v>25</v>
      </c>
      <c r="D42" s="100"/>
      <c r="E42" s="100"/>
      <c r="F42" s="100"/>
      <c r="G42" s="101"/>
      <c r="H42" s="53">
        <f>7/30/12*0.9</f>
        <v>0.0175</v>
      </c>
      <c r="I42" s="47">
        <f t="shared" si="1"/>
        <v>0</v>
      </c>
      <c r="J42" s="45"/>
      <c r="K42" s="58"/>
    </row>
    <row r="43" spans="2:11" ht="15">
      <c r="B43" s="46">
        <v>5</v>
      </c>
      <c r="C43" s="102" t="s">
        <v>32</v>
      </c>
      <c r="D43" s="103"/>
      <c r="E43" s="103"/>
      <c r="F43" s="103"/>
      <c r="G43" s="104"/>
      <c r="H43" s="53">
        <f>H42*$H$30</f>
        <v>0.006440000000000002</v>
      </c>
      <c r="I43" s="47">
        <f t="shared" si="1"/>
        <v>0</v>
      </c>
      <c r="J43" s="45"/>
      <c r="K43" s="58"/>
    </row>
    <row r="44" spans="2:11" ht="15">
      <c r="B44" s="46">
        <v>6</v>
      </c>
      <c r="C44" s="99" t="s">
        <v>26</v>
      </c>
      <c r="D44" s="100"/>
      <c r="E44" s="100"/>
      <c r="F44" s="100"/>
      <c r="G44" s="101"/>
      <c r="H44" s="53">
        <f>(1+(1/12)+(1/12)+(1/12/3))*0.4*0.08*0.9</f>
        <v>0.03439999999999999</v>
      </c>
      <c r="I44" s="47">
        <f t="shared" si="1"/>
        <v>0</v>
      </c>
      <c r="J44" s="45"/>
      <c r="K44" s="58"/>
    </row>
    <row r="45" spans="2:11" ht="15">
      <c r="B45" s="86" t="s">
        <v>2</v>
      </c>
      <c r="C45" s="87"/>
      <c r="D45" s="87"/>
      <c r="E45" s="87"/>
      <c r="F45" s="87"/>
      <c r="G45" s="88"/>
      <c r="H45" s="56">
        <f>SUM(H39:H44)</f>
        <v>0.06562611111111111</v>
      </c>
      <c r="I45" s="49">
        <f>SUM(I39:I44)</f>
        <v>0</v>
      </c>
      <c r="J45" s="45"/>
      <c r="K45" s="58"/>
    </row>
    <row r="46" spans="2:11" ht="15">
      <c r="B46" s="41"/>
      <c r="H46" s="51"/>
      <c r="I46" s="52"/>
      <c r="J46" s="45"/>
      <c r="K46" s="58"/>
    </row>
    <row r="47" spans="2:11" ht="15">
      <c r="B47" s="42" t="s">
        <v>44</v>
      </c>
      <c r="C47" s="86" t="s">
        <v>27</v>
      </c>
      <c r="D47" s="87"/>
      <c r="E47" s="87"/>
      <c r="F47" s="87"/>
      <c r="G47" s="88"/>
      <c r="H47" s="43" t="s">
        <v>3</v>
      </c>
      <c r="I47" s="44" t="s">
        <v>4</v>
      </c>
      <c r="J47" s="45"/>
      <c r="K47" s="58"/>
    </row>
    <row r="48" spans="2:11" ht="15">
      <c r="B48" s="46">
        <v>1</v>
      </c>
      <c r="C48" s="102" t="s">
        <v>29</v>
      </c>
      <c r="D48" s="103"/>
      <c r="E48" s="103"/>
      <c r="F48" s="103"/>
      <c r="G48" s="104"/>
      <c r="H48" s="53">
        <f>((1/12)+(1/12/12)+(1/12/12)+(1/12/12/3))</f>
        <v>0.09953703703703703</v>
      </c>
      <c r="I48" s="47">
        <f aca="true" t="shared" si="2" ref="I48:I54">ROUND($I$19*H48,2)</f>
        <v>0</v>
      </c>
      <c r="J48" s="45"/>
      <c r="K48" s="58"/>
    </row>
    <row r="49" spans="2:11" ht="15">
      <c r="B49" s="46">
        <v>2</v>
      </c>
      <c r="C49" s="99" t="s">
        <v>13</v>
      </c>
      <c r="D49" s="100"/>
      <c r="E49" s="100"/>
      <c r="F49" s="100"/>
      <c r="G49" s="101"/>
      <c r="H49" s="53">
        <f>((1/12)+(1/12/12)+(1/12/12)+(1/12/12/3))/30*1</f>
        <v>0.003317901234567901</v>
      </c>
      <c r="I49" s="47">
        <f t="shared" si="2"/>
        <v>0</v>
      </c>
      <c r="J49" s="45"/>
      <c r="K49" s="58"/>
    </row>
    <row r="50" spans="2:11" ht="15">
      <c r="B50" s="46">
        <v>3</v>
      </c>
      <c r="C50" s="99" t="s">
        <v>14</v>
      </c>
      <c r="D50" s="100"/>
      <c r="E50" s="100"/>
      <c r="F50" s="100"/>
      <c r="G50" s="101"/>
      <c r="H50" s="53">
        <f>((1/12)+(1/12/12)+(1/12/12)+(1/12/12/3))/30*5*0.015</f>
        <v>0.00024884259259259255</v>
      </c>
      <c r="I50" s="47">
        <f t="shared" si="2"/>
        <v>0</v>
      </c>
      <c r="J50" s="45"/>
      <c r="K50" s="58"/>
    </row>
    <row r="51" spans="2:11" ht="15">
      <c r="B51" s="46">
        <v>4</v>
      </c>
      <c r="C51" s="99" t="s">
        <v>28</v>
      </c>
      <c r="D51" s="100"/>
      <c r="E51" s="100"/>
      <c r="F51" s="100"/>
      <c r="G51" s="101"/>
      <c r="H51" s="53">
        <f>((1/12)+(1/12/12)+(1/12/12)+(1/12/12/3))/30*15*0.0078</f>
        <v>0.0003881944444444444</v>
      </c>
      <c r="I51" s="47">
        <f t="shared" si="2"/>
        <v>0</v>
      </c>
      <c r="J51" s="45"/>
      <c r="K51" s="58"/>
    </row>
    <row r="52" spans="2:11" ht="15">
      <c r="B52" s="46">
        <v>5</v>
      </c>
      <c r="C52" s="102" t="s">
        <v>62</v>
      </c>
      <c r="D52" s="103"/>
      <c r="E52" s="103"/>
      <c r="F52" s="103"/>
      <c r="G52" s="104"/>
      <c r="H52" s="53">
        <f>((1/12)+(1/12/3))*(4/12)*0.02</f>
        <v>0.0007407407407407407</v>
      </c>
      <c r="I52" s="47">
        <f t="shared" si="2"/>
        <v>0</v>
      </c>
      <c r="J52" s="45"/>
      <c r="K52" s="58"/>
    </row>
    <row r="53" spans="2:11" ht="15">
      <c r="B53" s="46">
        <v>6</v>
      </c>
      <c r="C53" s="102" t="s">
        <v>31</v>
      </c>
      <c r="D53" s="103"/>
      <c r="E53" s="103"/>
      <c r="F53" s="103"/>
      <c r="G53" s="104"/>
      <c r="H53" s="53">
        <f>((1/12)+(1/12/12)+(1/12/12)+(1/12/12/3))/30*3</f>
        <v>0.009953703703703702</v>
      </c>
      <c r="I53" s="47">
        <f t="shared" si="2"/>
        <v>0</v>
      </c>
      <c r="J53" s="45"/>
      <c r="K53" s="58"/>
    </row>
    <row r="54" spans="2:11" ht="15">
      <c r="B54" s="46">
        <v>7</v>
      </c>
      <c r="C54" s="102" t="s">
        <v>30</v>
      </c>
      <c r="D54" s="103"/>
      <c r="E54" s="103"/>
      <c r="F54" s="103"/>
      <c r="G54" s="104"/>
      <c r="H54" s="53">
        <f>SUM(H48:H53)*$H$30</f>
        <v>0.04202060246913582</v>
      </c>
      <c r="I54" s="47">
        <f t="shared" si="2"/>
        <v>0</v>
      </c>
      <c r="J54" s="45"/>
      <c r="K54" s="58"/>
    </row>
    <row r="55" spans="2:11" ht="15">
      <c r="B55" s="86" t="s">
        <v>2</v>
      </c>
      <c r="C55" s="87"/>
      <c r="D55" s="87"/>
      <c r="E55" s="87"/>
      <c r="F55" s="87"/>
      <c r="G55" s="88"/>
      <c r="H55" s="56">
        <f>SUM(H48:H54)</f>
        <v>0.15620702222222224</v>
      </c>
      <c r="I55" s="49">
        <f>SUM(I48:I54)</f>
        <v>0</v>
      </c>
      <c r="J55" s="45"/>
      <c r="K55" s="58"/>
    </row>
    <row r="56" spans="8:11" ht="15">
      <c r="H56" s="51"/>
      <c r="I56" s="52"/>
      <c r="J56" s="45"/>
      <c r="K56" s="58"/>
    </row>
    <row r="57" spans="2:11" ht="15">
      <c r="B57" s="42" t="s">
        <v>45</v>
      </c>
      <c r="C57" s="86" t="s">
        <v>61</v>
      </c>
      <c r="D57" s="87"/>
      <c r="E57" s="87"/>
      <c r="F57" s="87"/>
      <c r="G57" s="87"/>
      <c r="H57" s="88"/>
      <c r="I57" s="44" t="s">
        <v>4</v>
      </c>
      <c r="J57" s="45"/>
      <c r="K57" s="58"/>
    </row>
    <row r="58" spans="2:11" ht="15">
      <c r="B58" s="22">
        <v>1</v>
      </c>
      <c r="C58" s="105" t="s">
        <v>63</v>
      </c>
      <c r="D58" s="106"/>
      <c r="E58" s="106"/>
      <c r="F58" s="106"/>
      <c r="G58" s="106"/>
      <c r="H58" s="107"/>
      <c r="I58" s="23">
        <v>0</v>
      </c>
      <c r="J58" s="45"/>
      <c r="K58" s="58"/>
    </row>
    <row r="59" spans="2:11" ht="15">
      <c r="B59" s="22">
        <v>2</v>
      </c>
      <c r="C59" s="108"/>
      <c r="D59" s="109"/>
      <c r="E59" s="109"/>
      <c r="F59" s="109"/>
      <c r="G59" s="109"/>
      <c r="H59" s="107"/>
      <c r="I59" s="24"/>
      <c r="J59" s="45"/>
      <c r="K59" s="58"/>
    </row>
    <row r="60" spans="2:11" ht="15">
      <c r="B60" s="22">
        <v>3</v>
      </c>
      <c r="C60" s="108"/>
      <c r="D60" s="109"/>
      <c r="E60" s="109"/>
      <c r="F60" s="109"/>
      <c r="G60" s="109"/>
      <c r="H60" s="107"/>
      <c r="I60" s="24"/>
      <c r="J60" s="45"/>
      <c r="K60" s="58"/>
    </row>
    <row r="61" spans="2:11" ht="15">
      <c r="B61" s="86" t="s">
        <v>2</v>
      </c>
      <c r="C61" s="87"/>
      <c r="D61" s="87"/>
      <c r="E61" s="87"/>
      <c r="F61" s="87"/>
      <c r="G61" s="87"/>
      <c r="H61" s="88"/>
      <c r="I61" s="49">
        <f>SUM(I58:I60)</f>
        <v>0</v>
      </c>
      <c r="J61" s="45"/>
      <c r="K61" s="58"/>
    </row>
    <row r="62" spans="8:11" ht="15">
      <c r="H62" s="51"/>
      <c r="I62" s="52"/>
      <c r="J62" s="45"/>
      <c r="K62" s="58"/>
    </row>
    <row r="63" spans="2:11" ht="15">
      <c r="B63" s="86" t="s">
        <v>33</v>
      </c>
      <c r="C63" s="87"/>
      <c r="D63" s="87"/>
      <c r="E63" s="87"/>
      <c r="F63" s="87"/>
      <c r="G63" s="87"/>
      <c r="H63" s="88"/>
      <c r="I63" s="49">
        <f>I61+I55+I45+I36+I30+I19</f>
        <v>0</v>
      </c>
      <c r="J63" s="45"/>
      <c r="K63" s="58"/>
    </row>
    <row r="64" ht="15">
      <c r="K64" s="58"/>
    </row>
    <row r="65" spans="2:11" ht="15">
      <c r="B65" s="92" t="s">
        <v>34</v>
      </c>
      <c r="C65" s="92"/>
      <c r="D65" s="92"/>
      <c r="E65" s="92"/>
      <c r="F65" s="92"/>
      <c r="G65" s="92"/>
      <c r="H65" s="92"/>
      <c r="I65" s="92"/>
      <c r="K65" s="58"/>
    </row>
    <row r="66" ht="15">
      <c r="K66" s="58"/>
    </row>
    <row r="67" spans="2:11" ht="15">
      <c r="B67" s="42" t="s">
        <v>15</v>
      </c>
      <c r="C67" s="86" t="s">
        <v>53</v>
      </c>
      <c r="D67" s="87"/>
      <c r="E67" s="87"/>
      <c r="F67" s="87"/>
      <c r="G67" s="87"/>
      <c r="H67" s="111"/>
      <c r="I67" s="61" t="s">
        <v>4</v>
      </c>
      <c r="K67" s="58"/>
    </row>
    <row r="68" spans="2:11" ht="15">
      <c r="B68" s="22">
        <v>1</v>
      </c>
      <c r="C68" s="108" t="s">
        <v>64</v>
      </c>
      <c r="D68" s="109"/>
      <c r="E68" s="109"/>
      <c r="F68" s="109"/>
      <c r="G68" s="109"/>
      <c r="H68" s="110"/>
      <c r="I68" s="23">
        <v>0</v>
      </c>
      <c r="J68" s="45"/>
      <c r="K68" s="58"/>
    </row>
    <row r="69" spans="2:11" ht="15">
      <c r="B69" s="22">
        <v>2</v>
      </c>
      <c r="C69" s="108" t="s">
        <v>79</v>
      </c>
      <c r="D69" s="109"/>
      <c r="E69" s="109"/>
      <c r="F69" s="109"/>
      <c r="G69" s="109"/>
      <c r="H69" s="110"/>
      <c r="I69" s="23">
        <v>0</v>
      </c>
      <c r="J69" s="45"/>
      <c r="K69" s="58"/>
    </row>
    <row r="70" spans="2:11" ht="15">
      <c r="B70" s="22">
        <v>3</v>
      </c>
      <c r="C70" s="108" t="s">
        <v>65</v>
      </c>
      <c r="D70" s="109"/>
      <c r="E70" s="109"/>
      <c r="F70" s="109"/>
      <c r="G70" s="109"/>
      <c r="H70" s="110"/>
      <c r="I70" s="23">
        <v>0</v>
      </c>
      <c r="J70" s="45"/>
      <c r="K70" s="58"/>
    </row>
    <row r="71" spans="2:11" ht="15">
      <c r="B71" s="22">
        <v>4</v>
      </c>
      <c r="C71" s="108" t="s">
        <v>66</v>
      </c>
      <c r="D71" s="109"/>
      <c r="E71" s="109"/>
      <c r="F71" s="109"/>
      <c r="G71" s="109"/>
      <c r="H71" s="110"/>
      <c r="I71" s="23">
        <v>0</v>
      </c>
      <c r="J71" s="45"/>
      <c r="K71" s="58"/>
    </row>
    <row r="72" spans="2:11" ht="15">
      <c r="B72" s="22">
        <v>5</v>
      </c>
      <c r="C72" s="108" t="s">
        <v>67</v>
      </c>
      <c r="D72" s="109"/>
      <c r="E72" s="109"/>
      <c r="F72" s="109"/>
      <c r="G72" s="109"/>
      <c r="H72" s="110"/>
      <c r="I72" s="23">
        <v>0</v>
      </c>
      <c r="J72" s="45"/>
      <c r="K72" s="58"/>
    </row>
    <row r="73" spans="2:11" ht="15">
      <c r="B73" s="22">
        <v>6</v>
      </c>
      <c r="C73" s="108" t="s">
        <v>35</v>
      </c>
      <c r="D73" s="109"/>
      <c r="E73" s="109"/>
      <c r="F73" s="109"/>
      <c r="G73" s="109"/>
      <c r="H73" s="110"/>
      <c r="I73" s="23">
        <v>0</v>
      </c>
      <c r="J73" s="45"/>
      <c r="K73" s="58"/>
    </row>
    <row r="74" spans="2:11" ht="15">
      <c r="B74" s="22">
        <v>7</v>
      </c>
      <c r="C74" s="108" t="s">
        <v>36</v>
      </c>
      <c r="D74" s="109"/>
      <c r="E74" s="109"/>
      <c r="F74" s="109"/>
      <c r="G74" s="109"/>
      <c r="H74" s="110"/>
      <c r="I74" s="23">
        <v>0</v>
      </c>
      <c r="J74" s="45"/>
      <c r="K74" s="70"/>
    </row>
    <row r="75" spans="2:11" ht="15">
      <c r="B75" s="86" t="s">
        <v>37</v>
      </c>
      <c r="C75" s="87"/>
      <c r="D75" s="87"/>
      <c r="E75" s="87"/>
      <c r="F75" s="87"/>
      <c r="G75" s="87"/>
      <c r="H75" s="88"/>
      <c r="I75" s="49">
        <f>SUM(I68:I74)</f>
        <v>0</v>
      </c>
      <c r="J75" s="45"/>
      <c r="K75" s="71"/>
    </row>
    <row r="76" ht="15">
      <c r="K76" s="70"/>
    </row>
    <row r="77" spans="2:11" ht="15">
      <c r="B77" s="92" t="s">
        <v>38</v>
      </c>
      <c r="C77" s="92"/>
      <c r="D77" s="92"/>
      <c r="E77" s="92"/>
      <c r="F77" s="92"/>
      <c r="G77" s="92"/>
      <c r="H77" s="92"/>
      <c r="I77" s="92"/>
      <c r="K77" s="58"/>
    </row>
    <row r="78" ht="15">
      <c r="K78" s="58"/>
    </row>
    <row r="79" spans="2:11" ht="15">
      <c r="B79" s="42" t="s">
        <v>15</v>
      </c>
      <c r="C79" s="86" t="s">
        <v>41</v>
      </c>
      <c r="D79" s="87"/>
      <c r="E79" s="87"/>
      <c r="F79" s="87"/>
      <c r="G79" s="87"/>
      <c r="H79" s="88"/>
      <c r="I79" s="61" t="s">
        <v>4</v>
      </c>
      <c r="K79" s="58"/>
    </row>
    <row r="80" spans="2:11" ht="15">
      <c r="B80" s="22">
        <v>1</v>
      </c>
      <c r="C80" s="108" t="s">
        <v>40</v>
      </c>
      <c r="D80" s="109"/>
      <c r="E80" s="109"/>
      <c r="F80" s="109"/>
      <c r="G80" s="109"/>
      <c r="H80" s="110"/>
      <c r="I80" s="24">
        <v>0</v>
      </c>
      <c r="K80" s="58"/>
    </row>
    <row r="81" spans="2:11" ht="15">
      <c r="B81" s="22">
        <v>2</v>
      </c>
      <c r="C81" s="108" t="s">
        <v>55</v>
      </c>
      <c r="D81" s="109"/>
      <c r="E81" s="109"/>
      <c r="F81" s="109"/>
      <c r="G81" s="109"/>
      <c r="H81" s="110"/>
      <c r="I81" s="24">
        <v>0</v>
      </c>
      <c r="K81" s="58"/>
    </row>
    <row r="82" spans="2:11" ht="15">
      <c r="B82" s="112" t="s">
        <v>39</v>
      </c>
      <c r="C82" s="113"/>
      <c r="D82" s="113"/>
      <c r="E82" s="113"/>
      <c r="F82" s="113"/>
      <c r="G82" s="113"/>
      <c r="H82" s="114"/>
      <c r="I82" s="62">
        <f>SUM(I80:I81)</f>
        <v>0</v>
      </c>
      <c r="K82" s="58"/>
    </row>
    <row r="83" ht="15">
      <c r="K83" s="58"/>
    </row>
    <row r="84" spans="2:11" ht="15">
      <c r="B84" s="92" t="s">
        <v>46</v>
      </c>
      <c r="C84" s="92"/>
      <c r="D84" s="92"/>
      <c r="E84" s="92"/>
      <c r="F84" s="92"/>
      <c r="G84" s="92"/>
      <c r="H84" s="92"/>
      <c r="I84" s="92"/>
      <c r="K84" s="58"/>
    </row>
    <row r="85" ht="15">
      <c r="K85" s="58"/>
    </row>
    <row r="86" spans="2:11" ht="15">
      <c r="B86" s="42" t="s">
        <v>15</v>
      </c>
      <c r="C86" s="86" t="s">
        <v>57</v>
      </c>
      <c r="D86" s="87"/>
      <c r="E86" s="87"/>
      <c r="F86" s="87"/>
      <c r="G86" s="88"/>
      <c r="H86" s="63" t="s">
        <v>3</v>
      </c>
      <c r="I86" s="61" t="s">
        <v>4</v>
      </c>
      <c r="K86" s="58"/>
    </row>
    <row r="87" spans="2:11" ht="15">
      <c r="B87" s="46">
        <v>1</v>
      </c>
      <c r="C87" s="102" t="s">
        <v>47</v>
      </c>
      <c r="D87" s="103"/>
      <c r="E87" s="103"/>
      <c r="F87" s="103"/>
      <c r="G87" s="104"/>
      <c r="H87" s="72">
        <v>0.076</v>
      </c>
      <c r="I87" s="59">
        <f>$I$90/$H$90*H87</f>
        <v>0</v>
      </c>
      <c r="K87" s="58"/>
    </row>
    <row r="88" spans="2:11" ht="15">
      <c r="B88" s="46">
        <v>2</v>
      </c>
      <c r="C88" s="102" t="s">
        <v>48</v>
      </c>
      <c r="D88" s="103"/>
      <c r="E88" s="103"/>
      <c r="F88" s="103"/>
      <c r="G88" s="104"/>
      <c r="H88" s="72">
        <v>0.0165</v>
      </c>
      <c r="I88" s="59">
        <f>$I$90/$H$90*H88</f>
        <v>0</v>
      </c>
      <c r="K88" s="58"/>
    </row>
    <row r="89" spans="2:11" ht="15">
      <c r="B89" s="46">
        <v>3</v>
      </c>
      <c r="C89" s="102" t="s">
        <v>49</v>
      </c>
      <c r="D89" s="103"/>
      <c r="E89" s="103"/>
      <c r="F89" s="103"/>
      <c r="G89" s="104"/>
      <c r="H89" s="53">
        <v>0.05</v>
      </c>
      <c r="I89" s="59">
        <f>$I$90/$H$90*H89</f>
        <v>0</v>
      </c>
      <c r="K89" s="58"/>
    </row>
    <row r="90" spans="2:11" ht="15">
      <c r="B90" s="86" t="s">
        <v>2</v>
      </c>
      <c r="C90" s="87"/>
      <c r="D90" s="87"/>
      <c r="E90" s="87"/>
      <c r="F90" s="87"/>
      <c r="G90" s="88"/>
      <c r="H90" s="64">
        <f>SUM(H87:H89)</f>
        <v>0.14250000000000002</v>
      </c>
      <c r="I90" s="62">
        <f>ROUND(((I63+I75)*$H$90)/(1-$H$90),2)</f>
        <v>0</v>
      </c>
      <c r="K90" s="58"/>
    </row>
    <row r="91" spans="10:11" ht="15">
      <c r="J91" s="65"/>
      <c r="K91" s="66"/>
    </row>
    <row r="92" spans="2:11" ht="15">
      <c r="B92" s="42" t="s">
        <v>15</v>
      </c>
      <c r="C92" s="86" t="s">
        <v>58</v>
      </c>
      <c r="D92" s="87"/>
      <c r="E92" s="87"/>
      <c r="F92" s="87"/>
      <c r="G92" s="88"/>
      <c r="H92" s="63" t="s">
        <v>3</v>
      </c>
      <c r="I92" s="61" t="s">
        <v>4</v>
      </c>
      <c r="J92" s="65"/>
      <c r="K92" s="66"/>
    </row>
    <row r="93" spans="2:11" ht="15">
      <c r="B93" s="46">
        <v>1</v>
      </c>
      <c r="C93" s="102" t="s">
        <v>47</v>
      </c>
      <c r="D93" s="103"/>
      <c r="E93" s="103"/>
      <c r="F93" s="103"/>
      <c r="G93" s="104"/>
      <c r="H93" s="72">
        <v>0.076</v>
      </c>
      <c r="I93" s="59">
        <f>$I$96/$H$96*H93</f>
        <v>0</v>
      </c>
      <c r="J93" s="67"/>
      <c r="K93" s="66"/>
    </row>
    <row r="94" spans="2:11" ht="15">
      <c r="B94" s="46">
        <v>2</v>
      </c>
      <c r="C94" s="102" t="s">
        <v>48</v>
      </c>
      <c r="D94" s="103"/>
      <c r="E94" s="103"/>
      <c r="F94" s="103"/>
      <c r="G94" s="104"/>
      <c r="H94" s="72">
        <v>0.0165</v>
      </c>
      <c r="I94" s="59">
        <f>$I$96/$H$96*H94</f>
        <v>0</v>
      </c>
      <c r="J94" s="67"/>
      <c r="K94" s="66"/>
    </row>
    <row r="95" spans="2:11" ht="15">
      <c r="B95" s="46">
        <v>3</v>
      </c>
      <c r="C95" s="102" t="s">
        <v>49</v>
      </c>
      <c r="D95" s="103"/>
      <c r="E95" s="103"/>
      <c r="F95" s="103"/>
      <c r="G95" s="104"/>
      <c r="H95" s="53">
        <v>0.05</v>
      </c>
      <c r="I95" s="59">
        <f>$I$96/$H$96*H95</f>
        <v>0</v>
      </c>
      <c r="J95" s="67"/>
      <c r="K95" s="66"/>
    </row>
    <row r="96" spans="2:11" ht="15">
      <c r="B96" s="86" t="s">
        <v>2</v>
      </c>
      <c r="C96" s="87"/>
      <c r="D96" s="87"/>
      <c r="E96" s="87"/>
      <c r="F96" s="87"/>
      <c r="G96" s="88"/>
      <c r="H96" s="64">
        <f>SUM(H93:H95)</f>
        <v>0.14250000000000002</v>
      </c>
      <c r="I96" s="62">
        <f>ROUND(((I82)*$H$90)/(1-$H$90),2)</f>
        <v>0</v>
      </c>
      <c r="J96" s="67"/>
      <c r="K96" s="66"/>
    </row>
    <row r="97" spans="10:11" ht="15">
      <c r="J97" s="65"/>
      <c r="K97" s="66"/>
    </row>
    <row r="98" spans="2:11" ht="15">
      <c r="B98" s="86" t="s">
        <v>50</v>
      </c>
      <c r="C98" s="87"/>
      <c r="D98" s="87"/>
      <c r="E98" s="87"/>
      <c r="F98" s="87"/>
      <c r="G98" s="87"/>
      <c r="H98" s="88"/>
      <c r="I98" s="62">
        <f>I96+I90</f>
        <v>0</v>
      </c>
      <c r="K98" s="58"/>
    </row>
    <row r="99" ht="15">
      <c r="K99" s="58"/>
    </row>
    <row r="100" spans="2:11" ht="15">
      <c r="B100" s="92" t="s">
        <v>70</v>
      </c>
      <c r="C100" s="92"/>
      <c r="D100" s="92"/>
      <c r="E100" s="92"/>
      <c r="F100" s="92"/>
      <c r="G100" s="92"/>
      <c r="H100" s="92"/>
      <c r="I100" s="92"/>
      <c r="K100" s="58"/>
    </row>
    <row r="101" ht="15">
      <c r="K101" s="58"/>
    </row>
    <row r="102" spans="2:11" ht="15">
      <c r="B102" s="86" t="s">
        <v>71</v>
      </c>
      <c r="C102" s="87"/>
      <c r="D102" s="87"/>
      <c r="E102" s="87"/>
      <c r="F102" s="87"/>
      <c r="G102" s="87"/>
      <c r="H102" s="88"/>
      <c r="I102" s="62">
        <f>I63+I75+I90</f>
        <v>0</v>
      </c>
      <c r="K102" s="58"/>
    </row>
    <row r="103" spans="2:11" ht="15">
      <c r="B103" s="68"/>
      <c r="C103" s="68"/>
      <c r="D103" s="68"/>
      <c r="E103" s="68"/>
      <c r="F103" s="68"/>
      <c r="G103" s="68"/>
      <c r="H103" s="69"/>
      <c r="K103" s="58"/>
    </row>
    <row r="104" spans="2:11" ht="15">
      <c r="B104" s="86" t="s">
        <v>72</v>
      </c>
      <c r="C104" s="87"/>
      <c r="D104" s="87"/>
      <c r="E104" s="87"/>
      <c r="F104" s="87"/>
      <c r="G104" s="87"/>
      <c r="H104" s="88"/>
      <c r="I104" s="62">
        <f>I82+I96</f>
        <v>0</v>
      </c>
      <c r="K104" s="58"/>
    </row>
    <row r="105" spans="2:11" ht="15">
      <c r="B105" s="68"/>
      <c r="C105" s="68"/>
      <c r="D105" s="68"/>
      <c r="E105" s="68"/>
      <c r="F105" s="68"/>
      <c r="G105" s="68"/>
      <c r="H105" s="69"/>
      <c r="K105" s="58"/>
    </row>
    <row r="106" spans="2:11" ht="15">
      <c r="B106" s="86" t="s">
        <v>51</v>
      </c>
      <c r="C106" s="87"/>
      <c r="D106" s="87"/>
      <c r="E106" s="87"/>
      <c r="F106" s="87"/>
      <c r="G106" s="87"/>
      <c r="H106" s="88"/>
      <c r="I106" s="62">
        <f>I63+I75+I82+I98</f>
        <v>0</v>
      </c>
      <c r="K106" s="58"/>
    </row>
  </sheetData>
  <sheetProtection password="DFA0" sheet="1"/>
  <mergeCells count="81">
    <mergeCell ref="B106:H106"/>
    <mergeCell ref="C92:G92"/>
    <mergeCell ref="C93:G93"/>
    <mergeCell ref="C94:G94"/>
    <mergeCell ref="C95:G95"/>
    <mergeCell ref="B96:G96"/>
    <mergeCell ref="B98:H98"/>
    <mergeCell ref="B102:H102"/>
    <mergeCell ref="C74:H74"/>
    <mergeCell ref="C87:G87"/>
    <mergeCell ref="C88:G88"/>
    <mergeCell ref="C89:G89"/>
    <mergeCell ref="B100:I100"/>
    <mergeCell ref="B104:H104"/>
    <mergeCell ref="C73:H73"/>
    <mergeCell ref="B90:G90"/>
    <mergeCell ref="B75:H75"/>
    <mergeCell ref="B77:I77"/>
    <mergeCell ref="C79:H79"/>
    <mergeCell ref="C80:H80"/>
    <mergeCell ref="C81:H81"/>
    <mergeCell ref="B82:H82"/>
    <mergeCell ref="B84:I84"/>
    <mergeCell ref="C86:G86"/>
    <mergeCell ref="C71:H71"/>
    <mergeCell ref="B65:I65"/>
    <mergeCell ref="C67:H67"/>
    <mergeCell ref="C68:H68"/>
    <mergeCell ref="C69:H69"/>
    <mergeCell ref="C70:H70"/>
    <mergeCell ref="C44:G44"/>
    <mergeCell ref="C53:G53"/>
    <mergeCell ref="C54:G54"/>
    <mergeCell ref="B55:G55"/>
    <mergeCell ref="C57:H57"/>
    <mergeCell ref="C72:H72"/>
    <mergeCell ref="C59:H59"/>
    <mergeCell ref="C60:H60"/>
    <mergeCell ref="B61:H61"/>
    <mergeCell ref="B63:H63"/>
    <mergeCell ref="C42:G42"/>
    <mergeCell ref="C43:G43"/>
    <mergeCell ref="C58:H58"/>
    <mergeCell ref="B45:G45"/>
    <mergeCell ref="C47:G47"/>
    <mergeCell ref="C48:G48"/>
    <mergeCell ref="C49:G49"/>
    <mergeCell ref="C50:G50"/>
    <mergeCell ref="C51:G51"/>
    <mergeCell ref="C52:G52"/>
    <mergeCell ref="C39:G39"/>
    <mergeCell ref="C40:G40"/>
    <mergeCell ref="C41:G41"/>
    <mergeCell ref="B30:G30"/>
    <mergeCell ref="C32:G32"/>
    <mergeCell ref="C33:G33"/>
    <mergeCell ref="C34:G34"/>
    <mergeCell ref="C35:G35"/>
    <mergeCell ref="B36:G36"/>
    <mergeCell ref="B19:H19"/>
    <mergeCell ref="C21:G21"/>
    <mergeCell ref="C22:G22"/>
    <mergeCell ref="C23:G23"/>
    <mergeCell ref="C24:G24"/>
    <mergeCell ref="C38:G38"/>
    <mergeCell ref="C25:G25"/>
    <mergeCell ref="C26:G26"/>
    <mergeCell ref="C27:G27"/>
    <mergeCell ref="C29:G29"/>
    <mergeCell ref="B10:I10"/>
    <mergeCell ref="B12:H12"/>
    <mergeCell ref="B14:I14"/>
    <mergeCell ref="C16:G16"/>
    <mergeCell ref="C17:H17"/>
    <mergeCell ref="C18:G18"/>
    <mergeCell ref="B9:I9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2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57421875" style="37" customWidth="1"/>
    <col min="2" max="2" width="4.421875" style="37" customWidth="1"/>
    <col min="3" max="3" width="45.421875" style="37" customWidth="1"/>
    <col min="4" max="7" width="9.140625" style="37" customWidth="1"/>
    <col min="8" max="8" width="10.57421875" style="37" bestFit="1" customWidth="1"/>
    <col min="9" max="9" width="13.140625" style="37" customWidth="1"/>
    <col min="10" max="16384" width="9.140625" style="37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85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54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21" t="s">
        <v>105</v>
      </c>
      <c r="C8" s="122"/>
      <c r="D8" s="122"/>
      <c r="E8" s="122"/>
      <c r="F8" s="122"/>
      <c r="G8" s="122"/>
      <c r="H8" s="122"/>
      <c r="I8" s="123"/>
    </row>
    <row r="9" spans="1:9" ht="15">
      <c r="A9" s="1"/>
      <c r="B9" s="143" t="s">
        <v>106</v>
      </c>
      <c r="C9" s="144"/>
      <c r="D9" s="144"/>
      <c r="E9" s="144"/>
      <c r="F9" s="144"/>
      <c r="G9" s="144"/>
      <c r="H9" s="144"/>
      <c r="I9" s="145"/>
    </row>
    <row r="10" spans="1:9" ht="15">
      <c r="A10" s="1"/>
      <c r="B10" s="115" t="s">
        <v>82</v>
      </c>
      <c r="C10" s="90"/>
      <c r="D10" s="90"/>
      <c r="E10" s="90"/>
      <c r="F10" s="90"/>
      <c r="G10" s="90"/>
      <c r="H10" s="90"/>
      <c r="I10" s="90"/>
    </row>
    <row r="11" spans="1:9" ht="15.75" thickBot="1">
      <c r="A11" s="1"/>
      <c r="B11" s="6"/>
      <c r="C11" s="6"/>
      <c r="D11" s="6"/>
      <c r="E11" s="6"/>
      <c r="F11" s="6"/>
      <c r="G11" s="6"/>
      <c r="H11" s="7"/>
      <c r="I11" s="6"/>
    </row>
    <row r="12" spans="1:9" ht="15.75" thickBot="1">
      <c r="A12" s="1"/>
      <c r="B12" s="121" t="s">
        <v>52</v>
      </c>
      <c r="C12" s="122"/>
      <c r="D12" s="122"/>
      <c r="E12" s="122"/>
      <c r="F12" s="122"/>
      <c r="G12" s="122"/>
      <c r="H12" s="122"/>
      <c r="I12" s="32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1:9" ht="15">
      <c r="A15" s="1"/>
      <c r="B15" s="2"/>
      <c r="C15" s="1"/>
      <c r="D15" s="1"/>
      <c r="E15" s="1"/>
      <c r="F15" s="1"/>
      <c r="G15" s="1"/>
      <c r="H15" s="3"/>
      <c r="I15" s="5"/>
    </row>
    <row r="16" spans="1:9" ht="15">
      <c r="A16" s="1"/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1:9" ht="15">
      <c r="A17" s="1"/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$I$12/220*162.5</f>
        <v>0</v>
      </c>
    </row>
    <row r="18" spans="1:9" ht="15">
      <c r="A18" s="1"/>
      <c r="B18" s="8"/>
      <c r="C18" s="124"/>
      <c r="D18" s="125"/>
      <c r="E18" s="125"/>
      <c r="F18" s="125"/>
      <c r="G18" s="126"/>
      <c r="H18" s="13"/>
      <c r="I18" s="12"/>
    </row>
    <row r="19" spans="1:9" ht="15">
      <c r="A19" s="1"/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1:9" ht="15">
      <c r="A20" s="1"/>
      <c r="B20" s="2"/>
      <c r="C20" s="1"/>
      <c r="D20" s="1"/>
      <c r="E20" s="1"/>
      <c r="F20" s="1"/>
      <c r="G20" s="1"/>
      <c r="H20" s="3"/>
      <c r="I20" s="5"/>
    </row>
    <row r="21" spans="1:9" ht="15">
      <c r="A21" s="1"/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1:9" ht="15">
      <c r="A22" s="1"/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1:9" ht="15">
      <c r="A23" s="1"/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1:9" ht="15">
      <c r="A24" s="1"/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1:9" ht="15">
      <c r="A25" s="1"/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1:9" ht="15">
      <c r="A26" s="1"/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1:9" ht="15">
      <c r="A27" s="1"/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1:9" ht="15">
      <c r="A28" s="1"/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1:9" ht="15">
      <c r="A29" s="1"/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1:9" ht="15">
      <c r="A30" s="1"/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1:9" ht="15">
      <c r="A31" s="1"/>
      <c r="B31" s="2"/>
      <c r="C31" s="1"/>
      <c r="D31" s="1"/>
      <c r="E31" s="1"/>
      <c r="F31" s="1"/>
      <c r="G31" s="1"/>
      <c r="H31" s="3"/>
      <c r="I31" s="5"/>
    </row>
    <row r="32" spans="1:9" ht="15">
      <c r="A32" s="1"/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1:9" ht="15">
      <c r="A33" s="1"/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1:9" ht="15">
      <c r="A34" s="1"/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1:9" ht="15">
      <c r="A35" s="1"/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1:9" ht="15">
      <c r="A36" s="1"/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1:9" ht="15">
      <c r="A37" s="1"/>
      <c r="B37" s="2"/>
      <c r="C37" s="1"/>
      <c r="D37" s="1"/>
      <c r="E37" s="1"/>
      <c r="F37" s="1"/>
      <c r="G37" s="1"/>
      <c r="H37" s="3"/>
      <c r="I37" s="5"/>
    </row>
    <row r="38" spans="1:9" ht="13.5" customHeight="1">
      <c r="A38" s="1"/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1:9" ht="15">
      <c r="A39" s="1"/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1:9" ht="15">
      <c r="A40" s="1"/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1:9" ht="15">
      <c r="A41" s="1"/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1:9" ht="15">
      <c r="A42" s="1"/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1:9" ht="15">
      <c r="A43" s="1"/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1:9" ht="15">
      <c r="A44" s="1"/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1:9" ht="15">
      <c r="A45" s="1"/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1:9" ht="15">
      <c r="A46" s="1"/>
      <c r="B46" s="1"/>
      <c r="C46" s="1"/>
      <c r="D46" s="1"/>
      <c r="E46" s="1"/>
      <c r="F46" s="1"/>
      <c r="G46" s="1"/>
      <c r="H46" s="3"/>
      <c r="I46" s="5"/>
    </row>
    <row r="47" spans="1:9" ht="15">
      <c r="A47" s="1"/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1:9" ht="15">
      <c r="A48" s="1"/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1:9" ht="15">
      <c r="A49" s="1"/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1:9" ht="15">
      <c r="A50" s="1"/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1:9" ht="15">
      <c r="A51" s="1"/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1:9" ht="15">
      <c r="A52" s="1"/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1:9" ht="15">
      <c r="A53" s="1"/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1:9" ht="15">
      <c r="A54" s="1"/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1:9" ht="15">
      <c r="A55" s="1"/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1:9" ht="15">
      <c r="A56" s="1"/>
      <c r="B56" s="2"/>
      <c r="C56" s="1"/>
      <c r="D56" s="1"/>
      <c r="E56" s="1"/>
      <c r="F56" s="1"/>
      <c r="G56" s="1"/>
      <c r="H56" s="3"/>
      <c r="I56" s="5"/>
    </row>
    <row r="57" spans="1:9" ht="15">
      <c r="A57" s="1"/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1:9" ht="15">
      <c r="A58" s="1"/>
      <c r="B58" s="30">
        <v>1</v>
      </c>
      <c r="C58" s="130" t="s">
        <v>63</v>
      </c>
      <c r="D58" s="131"/>
      <c r="E58" s="131"/>
      <c r="F58" s="131"/>
      <c r="G58" s="131"/>
      <c r="H58" s="132"/>
      <c r="I58" s="31">
        <v>0</v>
      </c>
    </row>
    <row r="59" spans="1:9" ht="15">
      <c r="A59" s="1"/>
      <c r="B59" s="30">
        <v>2</v>
      </c>
      <c r="C59" s="130"/>
      <c r="D59" s="131"/>
      <c r="E59" s="131"/>
      <c r="F59" s="131"/>
      <c r="G59" s="131"/>
      <c r="H59" s="132"/>
      <c r="I59" s="31"/>
    </row>
    <row r="60" spans="1:9" ht="15">
      <c r="A60" s="1"/>
      <c r="B60" s="30">
        <v>3</v>
      </c>
      <c r="C60" s="130"/>
      <c r="D60" s="131"/>
      <c r="E60" s="131"/>
      <c r="F60" s="131"/>
      <c r="G60" s="131"/>
      <c r="H60" s="132"/>
      <c r="I60" s="31"/>
    </row>
    <row r="61" spans="1:9" ht="15">
      <c r="A61" s="1"/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1:9" ht="15">
      <c r="A62" s="1"/>
      <c r="B62" s="2"/>
      <c r="C62" s="1"/>
      <c r="D62" s="1"/>
      <c r="E62" s="1"/>
      <c r="F62" s="1"/>
      <c r="G62" s="1"/>
      <c r="H62" s="3"/>
      <c r="I62" s="5"/>
    </row>
    <row r="63" spans="1:9" ht="15">
      <c r="A63" s="1"/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1:9" ht="15">
      <c r="A64" s="1"/>
      <c r="B64" s="2"/>
      <c r="C64" s="1"/>
      <c r="D64" s="1"/>
      <c r="E64" s="1"/>
      <c r="F64" s="1"/>
      <c r="G64" s="1"/>
      <c r="H64" s="3"/>
      <c r="I64" s="5"/>
    </row>
    <row r="65" spans="1:9" ht="15">
      <c r="A65" s="1"/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1:9" ht="15">
      <c r="A66" s="1"/>
      <c r="B66" s="2"/>
      <c r="C66" s="1"/>
      <c r="D66" s="1"/>
      <c r="E66" s="1"/>
      <c r="F66" s="1"/>
      <c r="G66" s="1"/>
      <c r="H66" s="3"/>
      <c r="I66" s="5"/>
    </row>
    <row r="67" spans="1:9" ht="15">
      <c r="A67" s="1"/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1:9" ht="15">
      <c r="A68" s="1"/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1:9" ht="15">
      <c r="A69" s="1"/>
      <c r="B69" s="30">
        <v>2</v>
      </c>
      <c r="C69" s="130" t="s">
        <v>35</v>
      </c>
      <c r="D69" s="131"/>
      <c r="E69" s="131"/>
      <c r="F69" s="131"/>
      <c r="G69" s="131"/>
      <c r="H69" s="132"/>
      <c r="I69" s="31">
        <v>0</v>
      </c>
    </row>
    <row r="70" spans="1:9" ht="15">
      <c r="A70" s="1"/>
      <c r="B70" s="30">
        <v>3</v>
      </c>
      <c r="C70" s="130" t="s">
        <v>36</v>
      </c>
      <c r="D70" s="131"/>
      <c r="E70" s="131"/>
      <c r="F70" s="131"/>
      <c r="G70" s="131"/>
      <c r="H70" s="132"/>
      <c r="I70" s="31">
        <v>0</v>
      </c>
    </row>
    <row r="71" spans="1:9" ht="15">
      <c r="A71" s="1"/>
      <c r="B71" s="121" t="s">
        <v>37</v>
      </c>
      <c r="C71" s="122"/>
      <c r="D71" s="122"/>
      <c r="E71" s="122"/>
      <c r="F71" s="122"/>
      <c r="G71" s="122"/>
      <c r="H71" s="123"/>
      <c r="I71" s="14">
        <f>SUM(I68:I70)</f>
        <v>0</v>
      </c>
    </row>
    <row r="72" spans="1:9" ht="15">
      <c r="A72" s="1"/>
      <c r="B72" s="2"/>
      <c r="C72" s="1"/>
      <c r="D72" s="1"/>
      <c r="E72" s="1"/>
      <c r="F72" s="1"/>
      <c r="G72" s="1"/>
      <c r="H72" s="3"/>
      <c r="I72" s="5"/>
    </row>
    <row r="73" spans="1:9" ht="15">
      <c r="A73" s="1"/>
      <c r="B73" s="127" t="s">
        <v>38</v>
      </c>
      <c r="C73" s="128"/>
      <c r="D73" s="128"/>
      <c r="E73" s="128"/>
      <c r="F73" s="128"/>
      <c r="G73" s="128"/>
      <c r="H73" s="128"/>
      <c r="I73" s="129"/>
    </row>
    <row r="74" spans="1:9" ht="15">
      <c r="A74" s="1"/>
      <c r="B74" s="2"/>
      <c r="C74" s="1"/>
      <c r="D74" s="1"/>
      <c r="E74" s="1"/>
      <c r="F74" s="1"/>
      <c r="G74" s="1"/>
      <c r="H74" s="3"/>
      <c r="I74" s="5"/>
    </row>
    <row r="75" spans="1:9" ht="15">
      <c r="A75" s="1"/>
      <c r="B75" s="8" t="s">
        <v>15</v>
      </c>
      <c r="C75" s="121" t="s">
        <v>41</v>
      </c>
      <c r="D75" s="122"/>
      <c r="E75" s="122"/>
      <c r="F75" s="122"/>
      <c r="G75" s="122"/>
      <c r="H75" s="123"/>
      <c r="I75" s="10" t="s">
        <v>4</v>
      </c>
    </row>
    <row r="76" spans="1:9" ht="15">
      <c r="A76" s="1"/>
      <c r="B76" s="30">
        <v>1</v>
      </c>
      <c r="C76" s="130" t="s">
        <v>40</v>
      </c>
      <c r="D76" s="131"/>
      <c r="E76" s="131"/>
      <c r="F76" s="131"/>
      <c r="G76" s="131"/>
      <c r="H76" s="132"/>
      <c r="I76" s="31">
        <v>0</v>
      </c>
    </row>
    <row r="77" spans="1:9" ht="15">
      <c r="A77" s="1"/>
      <c r="B77" s="30">
        <v>2</v>
      </c>
      <c r="C77" s="130" t="s">
        <v>55</v>
      </c>
      <c r="D77" s="131"/>
      <c r="E77" s="131"/>
      <c r="F77" s="131"/>
      <c r="G77" s="131"/>
      <c r="H77" s="132"/>
      <c r="I77" s="31">
        <v>0</v>
      </c>
    </row>
    <row r="78" spans="1:9" ht="15">
      <c r="A78" s="1"/>
      <c r="B78" s="134" t="s">
        <v>39</v>
      </c>
      <c r="C78" s="135"/>
      <c r="D78" s="135"/>
      <c r="E78" s="135"/>
      <c r="F78" s="135"/>
      <c r="G78" s="135"/>
      <c r="H78" s="136"/>
      <c r="I78" s="14">
        <f>SUM(I76:I77)</f>
        <v>0</v>
      </c>
    </row>
    <row r="79" spans="1:9" ht="15">
      <c r="A79" s="1"/>
      <c r="B79" s="2"/>
      <c r="C79" s="1"/>
      <c r="D79" s="1"/>
      <c r="E79" s="1"/>
      <c r="F79" s="1"/>
      <c r="G79" s="1"/>
      <c r="H79" s="3"/>
      <c r="I79" s="5"/>
    </row>
    <row r="80" spans="1:9" ht="15">
      <c r="A80" s="1"/>
      <c r="B80" s="127" t="s">
        <v>46</v>
      </c>
      <c r="C80" s="128"/>
      <c r="D80" s="128"/>
      <c r="E80" s="128"/>
      <c r="F80" s="128"/>
      <c r="G80" s="128"/>
      <c r="H80" s="128"/>
      <c r="I80" s="129"/>
    </row>
    <row r="81" spans="1:9" ht="15">
      <c r="A81" s="1"/>
      <c r="B81" s="2"/>
      <c r="C81" s="1"/>
      <c r="D81" s="1"/>
      <c r="E81" s="1"/>
      <c r="F81" s="1"/>
      <c r="G81" s="1"/>
      <c r="H81" s="3"/>
      <c r="I81" s="5"/>
    </row>
    <row r="82" spans="1:9" ht="15">
      <c r="A82" s="1"/>
      <c r="B82" s="8" t="s">
        <v>15</v>
      </c>
      <c r="C82" s="121" t="s">
        <v>57</v>
      </c>
      <c r="D82" s="122"/>
      <c r="E82" s="122"/>
      <c r="F82" s="122"/>
      <c r="G82" s="123"/>
      <c r="H82" s="9" t="s">
        <v>3</v>
      </c>
      <c r="I82" s="10" t="s">
        <v>4</v>
      </c>
    </row>
    <row r="83" spans="1:9" ht="15">
      <c r="A83" s="1"/>
      <c r="B83" s="8">
        <v>1</v>
      </c>
      <c r="C83" s="124" t="s">
        <v>47</v>
      </c>
      <c r="D83" s="125"/>
      <c r="E83" s="125"/>
      <c r="F83" s="125"/>
      <c r="G83" s="126"/>
      <c r="H83" s="73">
        <v>0.076</v>
      </c>
      <c r="I83" s="12">
        <f>$I$86/$H$86*H83</f>
        <v>0</v>
      </c>
    </row>
    <row r="84" spans="1:9" ht="15">
      <c r="A84" s="1"/>
      <c r="B84" s="8">
        <v>2</v>
      </c>
      <c r="C84" s="124" t="s">
        <v>48</v>
      </c>
      <c r="D84" s="125"/>
      <c r="E84" s="125"/>
      <c r="F84" s="125"/>
      <c r="G84" s="126"/>
      <c r="H84" s="73">
        <v>0.0165</v>
      </c>
      <c r="I84" s="12">
        <f>$I$86/$H$86*H84</f>
        <v>0</v>
      </c>
    </row>
    <row r="85" spans="1:9" ht="15">
      <c r="A85" s="1"/>
      <c r="B85" s="8">
        <v>3</v>
      </c>
      <c r="C85" s="124" t="s">
        <v>49</v>
      </c>
      <c r="D85" s="125"/>
      <c r="E85" s="125"/>
      <c r="F85" s="125"/>
      <c r="G85" s="126"/>
      <c r="H85" s="13">
        <v>0.05</v>
      </c>
      <c r="I85" s="12">
        <f>$I$86/$H$86*H85</f>
        <v>0</v>
      </c>
    </row>
    <row r="86" spans="1:9" ht="15">
      <c r="A86" s="1"/>
      <c r="B86" s="121" t="s">
        <v>2</v>
      </c>
      <c r="C86" s="122"/>
      <c r="D86" s="122"/>
      <c r="E86" s="122"/>
      <c r="F86" s="122"/>
      <c r="G86" s="123"/>
      <c r="H86" s="16">
        <f>SUM(H83:H85)</f>
        <v>0.14250000000000002</v>
      </c>
      <c r="I86" s="14">
        <f>ROUND(((I63+I71)*$H$86)/(1-$H$86),2)</f>
        <v>0</v>
      </c>
    </row>
    <row r="87" spans="1:9" ht="15">
      <c r="A87" s="1"/>
      <c r="B87" s="2"/>
      <c r="C87" s="1"/>
      <c r="D87" s="1"/>
      <c r="E87" s="1"/>
      <c r="F87" s="1"/>
      <c r="G87" s="1"/>
      <c r="H87" s="3"/>
      <c r="I87" s="5"/>
    </row>
    <row r="88" spans="1:9" ht="15">
      <c r="A88" s="1"/>
      <c r="B88" s="8" t="s">
        <v>15</v>
      </c>
      <c r="C88" s="121" t="s">
        <v>58</v>
      </c>
      <c r="D88" s="122"/>
      <c r="E88" s="122"/>
      <c r="F88" s="122"/>
      <c r="G88" s="123"/>
      <c r="H88" s="9" t="s">
        <v>3</v>
      </c>
      <c r="I88" s="10" t="s">
        <v>4</v>
      </c>
    </row>
    <row r="89" spans="1:9" ht="15">
      <c r="A89" s="1"/>
      <c r="B89" s="8">
        <v>1</v>
      </c>
      <c r="C89" s="124" t="s">
        <v>47</v>
      </c>
      <c r="D89" s="125"/>
      <c r="E89" s="125"/>
      <c r="F89" s="125"/>
      <c r="G89" s="126"/>
      <c r="H89" s="73">
        <v>0.076</v>
      </c>
      <c r="I89" s="12">
        <f>$I$92/$H$92*H89</f>
        <v>0</v>
      </c>
    </row>
    <row r="90" spans="1:9" ht="15">
      <c r="A90" s="1"/>
      <c r="B90" s="8">
        <v>2</v>
      </c>
      <c r="C90" s="124" t="s">
        <v>48</v>
      </c>
      <c r="D90" s="125"/>
      <c r="E90" s="125"/>
      <c r="F90" s="125"/>
      <c r="G90" s="126"/>
      <c r="H90" s="73">
        <v>0.0165</v>
      </c>
      <c r="I90" s="12">
        <f>$I$92/$H$92*H90</f>
        <v>0</v>
      </c>
    </row>
    <row r="91" spans="1:9" ht="15">
      <c r="A91" s="1"/>
      <c r="B91" s="8">
        <v>3</v>
      </c>
      <c r="C91" s="124" t="s">
        <v>49</v>
      </c>
      <c r="D91" s="125"/>
      <c r="E91" s="125"/>
      <c r="F91" s="125"/>
      <c r="G91" s="126"/>
      <c r="H91" s="13">
        <v>0.05</v>
      </c>
      <c r="I91" s="12">
        <f>$I$92/$H$92*H91</f>
        <v>0</v>
      </c>
    </row>
    <row r="92" spans="1:9" ht="15">
      <c r="A92" s="1"/>
      <c r="B92" s="121" t="s">
        <v>2</v>
      </c>
      <c r="C92" s="122"/>
      <c r="D92" s="122"/>
      <c r="E92" s="122"/>
      <c r="F92" s="122"/>
      <c r="G92" s="123"/>
      <c r="H92" s="16">
        <f>SUM(H89:H91)</f>
        <v>0.14250000000000002</v>
      </c>
      <c r="I92" s="14">
        <f>ROUND(((I78)*$H$86)/(1-$H$86),2)</f>
        <v>0</v>
      </c>
    </row>
    <row r="93" spans="1:9" ht="15">
      <c r="A93" s="1"/>
      <c r="B93" s="2"/>
      <c r="C93" s="1"/>
      <c r="D93" s="1"/>
      <c r="E93" s="1"/>
      <c r="F93" s="1"/>
      <c r="G93" s="1"/>
      <c r="H93" s="3"/>
      <c r="I93" s="5"/>
    </row>
    <row r="94" spans="1:9" ht="15">
      <c r="A94" s="1"/>
      <c r="B94" s="121" t="s">
        <v>50</v>
      </c>
      <c r="C94" s="122"/>
      <c r="D94" s="122"/>
      <c r="E94" s="122"/>
      <c r="F94" s="122"/>
      <c r="G94" s="122"/>
      <c r="H94" s="123"/>
      <c r="I94" s="14">
        <f>I92+I86</f>
        <v>0</v>
      </c>
    </row>
    <row r="95" spans="1:9" ht="15">
      <c r="A95" s="1"/>
      <c r="B95" s="2"/>
      <c r="C95" s="1"/>
      <c r="D95" s="1"/>
      <c r="E95" s="1"/>
      <c r="F95" s="1"/>
      <c r="G95" s="1"/>
      <c r="H95" s="3"/>
      <c r="I95" s="5"/>
    </row>
    <row r="96" spans="1:9" ht="15">
      <c r="A96" s="1"/>
      <c r="B96" s="127" t="s">
        <v>70</v>
      </c>
      <c r="C96" s="128"/>
      <c r="D96" s="128"/>
      <c r="E96" s="128"/>
      <c r="F96" s="128"/>
      <c r="G96" s="128"/>
      <c r="H96" s="128"/>
      <c r="I96" s="129"/>
    </row>
    <row r="97" spans="1:9" ht="15">
      <c r="A97" s="1"/>
      <c r="B97" s="2"/>
      <c r="C97" s="1"/>
      <c r="D97" s="1"/>
      <c r="E97" s="1"/>
      <c r="F97" s="1"/>
      <c r="G97" s="1"/>
      <c r="H97" s="3"/>
      <c r="I97" s="5"/>
    </row>
    <row r="98" spans="1:9" ht="15">
      <c r="A98" s="1"/>
      <c r="B98" s="121" t="s">
        <v>71</v>
      </c>
      <c r="C98" s="122"/>
      <c r="D98" s="122"/>
      <c r="E98" s="122"/>
      <c r="F98" s="122"/>
      <c r="G98" s="122"/>
      <c r="H98" s="123"/>
      <c r="I98" s="14">
        <f>I63+I71+I86</f>
        <v>0</v>
      </c>
    </row>
    <row r="99" spans="1:9" ht="15">
      <c r="A99" s="1"/>
      <c r="B99" s="17"/>
      <c r="C99" s="17"/>
      <c r="D99" s="17"/>
      <c r="E99" s="17"/>
      <c r="F99" s="17"/>
      <c r="G99" s="17"/>
      <c r="H99" s="18"/>
      <c r="I99" s="5"/>
    </row>
    <row r="100" spans="1:9" ht="15">
      <c r="A100" s="1"/>
      <c r="B100" s="121" t="s">
        <v>72</v>
      </c>
      <c r="C100" s="122"/>
      <c r="D100" s="122"/>
      <c r="E100" s="122"/>
      <c r="F100" s="122"/>
      <c r="G100" s="122"/>
      <c r="H100" s="123"/>
      <c r="I100" s="14">
        <f>I78+I92</f>
        <v>0</v>
      </c>
    </row>
    <row r="101" spans="1:9" ht="15">
      <c r="A101" s="1"/>
      <c r="B101" s="17"/>
      <c r="C101" s="17"/>
      <c r="D101" s="17"/>
      <c r="E101" s="17"/>
      <c r="F101" s="17"/>
      <c r="G101" s="17"/>
      <c r="H101" s="18"/>
      <c r="I101" s="5"/>
    </row>
    <row r="102" spans="1:9" ht="15">
      <c r="A102" s="1"/>
      <c r="B102" s="121" t="s">
        <v>51</v>
      </c>
      <c r="C102" s="122"/>
      <c r="D102" s="122"/>
      <c r="E102" s="122"/>
      <c r="F102" s="122"/>
      <c r="G102" s="122"/>
      <c r="H102" s="123"/>
      <c r="I102" s="14">
        <f>I63+I71+I78+I94</f>
        <v>0</v>
      </c>
    </row>
  </sheetData>
  <sheetProtection password="DFA0" sheet="1"/>
  <mergeCells count="77">
    <mergeCell ref="B63:H63"/>
    <mergeCell ref="C44:G44"/>
    <mergeCell ref="C89:G89"/>
    <mergeCell ref="B73:I73"/>
    <mergeCell ref="C75:H75"/>
    <mergeCell ref="C76:H76"/>
    <mergeCell ref="C77:H77"/>
    <mergeCell ref="B78:H78"/>
    <mergeCell ref="B80:I80"/>
    <mergeCell ref="C88:G88"/>
    <mergeCell ref="C85:G85"/>
    <mergeCell ref="B86:G86"/>
    <mergeCell ref="B2:I2"/>
    <mergeCell ref="B5:I5"/>
    <mergeCell ref="B10:I10"/>
    <mergeCell ref="B12:H12"/>
    <mergeCell ref="C59:H59"/>
    <mergeCell ref="B71:H71"/>
    <mergeCell ref="B61:H61"/>
    <mergeCell ref="B65:I65"/>
    <mergeCell ref="B100:H100"/>
    <mergeCell ref="B102:H102"/>
    <mergeCell ref="C91:G91"/>
    <mergeCell ref="B92:G92"/>
    <mergeCell ref="B94:H94"/>
    <mergeCell ref="B96:I96"/>
    <mergeCell ref="C67:H67"/>
    <mergeCell ref="C68:H68"/>
    <mergeCell ref="C60:H60"/>
    <mergeCell ref="C69:H69"/>
    <mergeCell ref="B98:H98"/>
    <mergeCell ref="C90:G90"/>
    <mergeCell ref="C82:G82"/>
    <mergeCell ref="C83:G83"/>
    <mergeCell ref="C84:G84"/>
    <mergeCell ref="C70:H70"/>
    <mergeCell ref="C49:G49"/>
    <mergeCell ref="C50:G50"/>
    <mergeCell ref="C51:G51"/>
    <mergeCell ref="C52:G52"/>
    <mergeCell ref="C53:G53"/>
    <mergeCell ref="C58:H58"/>
    <mergeCell ref="C54:G54"/>
    <mergeCell ref="B55:G55"/>
    <mergeCell ref="C57:H57"/>
    <mergeCell ref="C38:G38"/>
    <mergeCell ref="C39:G39"/>
    <mergeCell ref="C40:G40"/>
    <mergeCell ref="C41:G41"/>
    <mergeCell ref="C42:G42"/>
    <mergeCell ref="C43:G43"/>
    <mergeCell ref="B45:G45"/>
    <mergeCell ref="C48:G48"/>
    <mergeCell ref="C27:G27"/>
    <mergeCell ref="C29:G29"/>
    <mergeCell ref="B30:G30"/>
    <mergeCell ref="C32:G32"/>
    <mergeCell ref="C47:G47"/>
    <mergeCell ref="C34:G34"/>
    <mergeCell ref="C35:G35"/>
    <mergeCell ref="B36:G36"/>
    <mergeCell ref="C17:H17"/>
    <mergeCell ref="C18:G18"/>
    <mergeCell ref="C33:G33"/>
    <mergeCell ref="B19:H19"/>
    <mergeCell ref="C21:G21"/>
    <mergeCell ref="C22:G22"/>
    <mergeCell ref="C23:G23"/>
    <mergeCell ref="C24:G24"/>
    <mergeCell ref="C25:G25"/>
    <mergeCell ref="C26:G26"/>
    <mergeCell ref="C16:G16"/>
    <mergeCell ref="B4:I4"/>
    <mergeCell ref="B7:I7"/>
    <mergeCell ref="B8:I8"/>
    <mergeCell ref="B9:I9"/>
    <mergeCell ref="B14:I14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2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421875" style="37" customWidth="1"/>
    <col min="2" max="2" width="5.140625" style="37" customWidth="1"/>
    <col min="3" max="3" width="45.7109375" style="37" customWidth="1"/>
    <col min="4" max="7" width="9.140625" style="37" customWidth="1"/>
    <col min="8" max="8" width="10.57421875" style="37" bestFit="1" customWidth="1"/>
    <col min="9" max="9" width="12.8515625" style="37" customWidth="1"/>
    <col min="10" max="16384" width="9.140625" style="37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85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54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21" t="s">
        <v>107</v>
      </c>
      <c r="C8" s="122"/>
      <c r="D8" s="122"/>
      <c r="E8" s="122"/>
      <c r="F8" s="122"/>
      <c r="G8" s="122"/>
      <c r="H8" s="122"/>
      <c r="I8" s="123"/>
    </row>
    <row r="9" spans="1:9" ht="15">
      <c r="A9" s="1"/>
      <c r="B9" s="143" t="s">
        <v>77</v>
      </c>
      <c r="C9" s="144"/>
      <c r="D9" s="144"/>
      <c r="E9" s="144"/>
      <c r="F9" s="144"/>
      <c r="G9" s="144"/>
      <c r="H9" s="144"/>
      <c r="I9" s="145"/>
    </row>
    <row r="10" spans="1:9" ht="15">
      <c r="A10" s="1"/>
      <c r="B10" s="115" t="s">
        <v>83</v>
      </c>
      <c r="C10" s="115"/>
      <c r="D10" s="115"/>
      <c r="E10" s="115"/>
      <c r="F10" s="115"/>
      <c r="G10" s="115"/>
      <c r="H10" s="115"/>
      <c r="I10" s="115"/>
    </row>
    <row r="11" spans="1:9" ht="15.75" thickBot="1">
      <c r="A11" s="1"/>
      <c r="B11" s="6"/>
      <c r="C11" s="6"/>
      <c r="D11" s="6"/>
      <c r="E11" s="6"/>
      <c r="F11" s="6"/>
      <c r="G11" s="6"/>
      <c r="H11" s="7"/>
      <c r="I11" s="6"/>
    </row>
    <row r="12" spans="1:9" ht="15.75" thickBot="1">
      <c r="A12" s="1"/>
      <c r="B12" s="121" t="s">
        <v>52</v>
      </c>
      <c r="C12" s="122"/>
      <c r="D12" s="122"/>
      <c r="E12" s="122"/>
      <c r="F12" s="122"/>
      <c r="G12" s="122"/>
      <c r="H12" s="122"/>
      <c r="I12" s="32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1:9" ht="15">
      <c r="A15" s="1"/>
      <c r="B15" s="2"/>
      <c r="C15" s="1"/>
      <c r="D15" s="1"/>
      <c r="E15" s="1"/>
      <c r="F15" s="1"/>
      <c r="G15" s="1"/>
      <c r="H15" s="3"/>
      <c r="I15" s="5"/>
    </row>
    <row r="16" spans="1:9" ht="15">
      <c r="A16" s="1"/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1:9" ht="15">
      <c r="A17" s="1"/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</f>
        <v>0</v>
      </c>
    </row>
    <row r="18" spans="1:9" ht="15">
      <c r="A18" s="1"/>
      <c r="B18" s="8">
        <v>2</v>
      </c>
      <c r="C18" s="124" t="s">
        <v>74</v>
      </c>
      <c r="D18" s="125"/>
      <c r="E18" s="125"/>
      <c r="F18" s="125"/>
      <c r="G18" s="126"/>
      <c r="H18" s="13">
        <v>0.2</v>
      </c>
      <c r="I18" s="12">
        <f>(ROUND(I17*H18,2))</f>
        <v>0</v>
      </c>
    </row>
    <row r="19" spans="1:9" ht="15">
      <c r="A19" s="1"/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1:9" ht="15">
      <c r="A20" s="1"/>
      <c r="B20" s="2"/>
      <c r="C20" s="1"/>
      <c r="D20" s="1"/>
      <c r="E20" s="1"/>
      <c r="F20" s="1"/>
      <c r="G20" s="1"/>
      <c r="H20" s="3"/>
      <c r="I20" s="5"/>
    </row>
    <row r="21" spans="1:9" ht="15">
      <c r="A21" s="1"/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1:9" ht="15">
      <c r="A22" s="1"/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1:9" ht="15">
      <c r="A23" s="1"/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1:9" ht="15">
      <c r="A24" s="1"/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1:9" ht="15">
      <c r="A25" s="1"/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1:9" ht="15">
      <c r="A26" s="1"/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1:9" ht="15">
      <c r="A27" s="1"/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1:9" ht="15">
      <c r="A28" s="1"/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1:9" ht="15">
      <c r="A29" s="1"/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1:9" ht="15">
      <c r="A30" s="1"/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1:9" ht="15">
      <c r="A31" s="1"/>
      <c r="B31" s="2"/>
      <c r="C31" s="1"/>
      <c r="D31" s="1"/>
      <c r="E31" s="1"/>
      <c r="F31" s="1"/>
      <c r="G31" s="1"/>
      <c r="H31" s="3"/>
      <c r="I31" s="5"/>
    </row>
    <row r="32" spans="1:9" ht="15">
      <c r="A32" s="1"/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1:9" ht="15">
      <c r="A33" s="1"/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1:9" ht="15">
      <c r="A34" s="1"/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1:9" ht="15">
      <c r="A35" s="1"/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1:9" ht="15">
      <c r="A36" s="1"/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1:9" ht="15">
      <c r="A37" s="1"/>
      <c r="B37" s="2"/>
      <c r="C37" s="1"/>
      <c r="D37" s="1"/>
      <c r="E37" s="1"/>
      <c r="F37" s="1"/>
      <c r="G37" s="1"/>
      <c r="H37" s="3"/>
      <c r="I37" s="5"/>
    </row>
    <row r="38" spans="1:9" ht="15">
      <c r="A38" s="1"/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1:9" ht="15">
      <c r="A39" s="1"/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1:9" ht="15">
      <c r="A40" s="1"/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1:9" ht="15">
      <c r="A41" s="1"/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1:9" ht="15">
      <c r="A42" s="1"/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1:9" ht="15">
      <c r="A43" s="1"/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1:9" ht="15">
      <c r="A44" s="1"/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1:9" ht="15">
      <c r="A45" s="1"/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1:9" ht="15">
      <c r="A46" s="1"/>
      <c r="B46" s="1"/>
      <c r="C46" s="1"/>
      <c r="D46" s="1"/>
      <c r="E46" s="1"/>
      <c r="F46" s="1"/>
      <c r="G46" s="1"/>
      <c r="H46" s="3"/>
      <c r="I46" s="5"/>
    </row>
    <row r="47" spans="1:9" ht="15">
      <c r="A47" s="1"/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1:9" ht="15">
      <c r="A48" s="1"/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1:9" ht="15">
      <c r="A49" s="1"/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1:9" ht="15">
      <c r="A50" s="1"/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1:9" ht="15">
      <c r="A51" s="1"/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1:9" ht="15">
      <c r="A52" s="1"/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1:9" ht="15">
      <c r="A53" s="1"/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1:9" ht="15">
      <c r="A54" s="1"/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1:9" ht="15">
      <c r="A55" s="1"/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1:9" ht="15">
      <c r="A56" s="1"/>
      <c r="B56" s="2"/>
      <c r="C56" s="1"/>
      <c r="D56" s="1"/>
      <c r="E56" s="1"/>
      <c r="F56" s="1"/>
      <c r="G56" s="1"/>
      <c r="H56" s="3"/>
      <c r="I56" s="5"/>
    </row>
    <row r="57" spans="1:9" ht="15">
      <c r="A57" s="1"/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1:9" ht="15">
      <c r="A58" s="1"/>
      <c r="B58" s="30">
        <v>1</v>
      </c>
      <c r="C58" s="130" t="s">
        <v>63</v>
      </c>
      <c r="D58" s="131"/>
      <c r="E58" s="131"/>
      <c r="F58" s="131"/>
      <c r="G58" s="131"/>
      <c r="H58" s="132"/>
      <c r="I58" s="31">
        <v>0</v>
      </c>
    </row>
    <row r="59" spans="1:9" ht="15">
      <c r="A59" s="1"/>
      <c r="B59" s="30">
        <v>2</v>
      </c>
      <c r="C59" s="130"/>
      <c r="D59" s="131"/>
      <c r="E59" s="131"/>
      <c r="F59" s="131"/>
      <c r="G59" s="131"/>
      <c r="H59" s="132"/>
      <c r="I59" s="31"/>
    </row>
    <row r="60" spans="1:9" ht="15">
      <c r="A60" s="1"/>
      <c r="B60" s="30">
        <v>3</v>
      </c>
      <c r="C60" s="130"/>
      <c r="D60" s="131"/>
      <c r="E60" s="131"/>
      <c r="F60" s="131"/>
      <c r="G60" s="131"/>
      <c r="H60" s="132"/>
      <c r="I60" s="31"/>
    </row>
    <row r="61" spans="1:9" ht="15">
      <c r="A61" s="1"/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1:9" ht="15">
      <c r="A62" s="1"/>
      <c r="B62" s="2"/>
      <c r="C62" s="1"/>
      <c r="D62" s="1"/>
      <c r="E62" s="1"/>
      <c r="F62" s="1"/>
      <c r="G62" s="1"/>
      <c r="H62" s="3"/>
      <c r="I62" s="5"/>
    </row>
    <row r="63" spans="1:9" ht="15">
      <c r="A63" s="1"/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1:9" ht="15">
      <c r="A64" s="1"/>
      <c r="B64" s="2"/>
      <c r="C64" s="1"/>
      <c r="D64" s="1"/>
      <c r="E64" s="1"/>
      <c r="F64" s="1"/>
      <c r="G64" s="1"/>
      <c r="H64" s="3"/>
      <c r="I64" s="5"/>
    </row>
    <row r="65" spans="1:9" ht="15">
      <c r="A65" s="1"/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1:9" ht="15">
      <c r="A66" s="1"/>
      <c r="B66" s="2"/>
      <c r="C66" s="1"/>
      <c r="D66" s="1"/>
      <c r="E66" s="1"/>
      <c r="F66" s="1"/>
      <c r="G66" s="1"/>
      <c r="H66" s="3"/>
      <c r="I66" s="5"/>
    </row>
    <row r="67" spans="1:9" ht="15">
      <c r="A67" s="1"/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1:9" ht="15">
      <c r="A68" s="1"/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1:9" ht="15">
      <c r="A69" s="1"/>
      <c r="B69" s="30">
        <v>2</v>
      </c>
      <c r="C69" s="80" t="s">
        <v>35</v>
      </c>
      <c r="D69" s="78"/>
      <c r="E69" s="78"/>
      <c r="F69" s="78"/>
      <c r="G69" s="78"/>
      <c r="H69" s="79"/>
      <c r="I69" s="31">
        <v>0</v>
      </c>
    </row>
    <row r="70" spans="1:9" ht="15">
      <c r="A70" s="1"/>
      <c r="B70" s="81">
        <v>3</v>
      </c>
      <c r="C70" s="146" t="s">
        <v>142</v>
      </c>
      <c r="D70" s="147"/>
      <c r="E70" s="147"/>
      <c r="F70" s="147"/>
      <c r="G70" s="147"/>
      <c r="H70" s="148"/>
      <c r="I70" s="82">
        <v>0</v>
      </c>
    </row>
    <row r="71" spans="1:9" ht="15">
      <c r="A71" s="1"/>
      <c r="B71" s="121" t="s">
        <v>37</v>
      </c>
      <c r="C71" s="122"/>
      <c r="D71" s="122"/>
      <c r="E71" s="122"/>
      <c r="F71" s="122"/>
      <c r="G71" s="122"/>
      <c r="H71" s="123"/>
      <c r="I71" s="14">
        <f>SUM(I68:I70)</f>
        <v>0</v>
      </c>
    </row>
    <row r="72" spans="1:9" ht="15">
      <c r="A72" s="1"/>
      <c r="B72" s="2"/>
      <c r="C72" s="1"/>
      <c r="D72" s="1"/>
      <c r="E72" s="1"/>
      <c r="F72" s="1"/>
      <c r="G72" s="1"/>
      <c r="H72" s="3"/>
      <c r="I72" s="5"/>
    </row>
    <row r="73" spans="1:9" ht="15">
      <c r="A73" s="1"/>
      <c r="B73" s="127" t="s">
        <v>38</v>
      </c>
      <c r="C73" s="128"/>
      <c r="D73" s="128"/>
      <c r="E73" s="128"/>
      <c r="F73" s="128"/>
      <c r="G73" s="128"/>
      <c r="H73" s="128"/>
      <c r="I73" s="129"/>
    </row>
    <row r="74" spans="1:9" ht="15">
      <c r="A74" s="1"/>
      <c r="B74" s="2"/>
      <c r="C74" s="1"/>
      <c r="D74" s="1"/>
      <c r="E74" s="1"/>
      <c r="F74" s="1"/>
      <c r="G74" s="1"/>
      <c r="H74" s="3"/>
      <c r="I74" s="5"/>
    </row>
    <row r="75" spans="1:9" ht="15">
      <c r="A75" s="1"/>
      <c r="B75" s="8" t="s">
        <v>15</v>
      </c>
      <c r="C75" s="121" t="s">
        <v>41</v>
      </c>
      <c r="D75" s="122"/>
      <c r="E75" s="122"/>
      <c r="F75" s="122"/>
      <c r="G75" s="122"/>
      <c r="H75" s="123"/>
      <c r="I75" s="10" t="s">
        <v>4</v>
      </c>
    </row>
    <row r="76" spans="1:9" ht="15">
      <c r="A76" s="1"/>
      <c r="B76" s="30">
        <v>1</v>
      </c>
      <c r="C76" s="130" t="s">
        <v>40</v>
      </c>
      <c r="D76" s="131"/>
      <c r="E76" s="131"/>
      <c r="F76" s="131"/>
      <c r="G76" s="131"/>
      <c r="H76" s="132"/>
      <c r="I76" s="31">
        <v>0</v>
      </c>
    </row>
    <row r="77" spans="1:9" ht="15">
      <c r="A77" s="1"/>
      <c r="B77" s="30">
        <v>2</v>
      </c>
      <c r="C77" s="130" t="s">
        <v>55</v>
      </c>
      <c r="D77" s="131"/>
      <c r="E77" s="131"/>
      <c r="F77" s="131"/>
      <c r="G77" s="131"/>
      <c r="H77" s="132"/>
      <c r="I77" s="31">
        <v>0</v>
      </c>
    </row>
    <row r="78" spans="1:9" ht="15">
      <c r="A78" s="1"/>
      <c r="B78" s="134" t="s">
        <v>39</v>
      </c>
      <c r="C78" s="135"/>
      <c r="D78" s="135"/>
      <c r="E78" s="135"/>
      <c r="F78" s="135"/>
      <c r="G78" s="135"/>
      <c r="H78" s="136"/>
      <c r="I78" s="14">
        <f>SUM(I76:I77)</f>
        <v>0</v>
      </c>
    </row>
    <row r="79" spans="1:9" ht="15">
      <c r="A79" s="1"/>
      <c r="B79" s="2"/>
      <c r="C79" s="1"/>
      <c r="D79" s="1"/>
      <c r="E79" s="1"/>
      <c r="F79" s="1"/>
      <c r="G79" s="1"/>
      <c r="H79" s="3"/>
      <c r="I79" s="5"/>
    </row>
    <row r="80" spans="1:9" ht="15">
      <c r="A80" s="1"/>
      <c r="B80" s="127" t="s">
        <v>46</v>
      </c>
      <c r="C80" s="128"/>
      <c r="D80" s="128"/>
      <c r="E80" s="128"/>
      <c r="F80" s="128"/>
      <c r="G80" s="128"/>
      <c r="H80" s="128"/>
      <c r="I80" s="129"/>
    </row>
    <row r="81" spans="1:9" ht="15">
      <c r="A81" s="1"/>
      <c r="B81" s="2"/>
      <c r="C81" s="1"/>
      <c r="D81" s="1"/>
      <c r="E81" s="1"/>
      <c r="F81" s="1"/>
      <c r="G81" s="1"/>
      <c r="H81" s="3"/>
      <c r="I81" s="5"/>
    </row>
    <row r="82" spans="1:9" ht="15">
      <c r="A82" s="1"/>
      <c r="B82" s="8" t="s">
        <v>15</v>
      </c>
      <c r="C82" s="121" t="s">
        <v>57</v>
      </c>
      <c r="D82" s="122"/>
      <c r="E82" s="122"/>
      <c r="F82" s="122"/>
      <c r="G82" s="123"/>
      <c r="H82" s="9" t="s">
        <v>3</v>
      </c>
      <c r="I82" s="10" t="s">
        <v>4</v>
      </c>
    </row>
    <row r="83" spans="1:9" ht="15">
      <c r="A83" s="1"/>
      <c r="B83" s="8">
        <v>1</v>
      </c>
      <c r="C83" s="124" t="s">
        <v>47</v>
      </c>
      <c r="D83" s="125"/>
      <c r="E83" s="125"/>
      <c r="F83" s="125"/>
      <c r="G83" s="126"/>
      <c r="H83" s="73">
        <v>0.076</v>
      </c>
      <c r="I83" s="12">
        <f>$I$86/$H$86*H83</f>
        <v>0</v>
      </c>
    </row>
    <row r="84" spans="1:9" ht="15">
      <c r="A84" s="1"/>
      <c r="B84" s="8">
        <v>2</v>
      </c>
      <c r="C84" s="124" t="s">
        <v>48</v>
      </c>
      <c r="D84" s="125"/>
      <c r="E84" s="125"/>
      <c r="F84" s="125"/>
      <c r="G84" s="126"/>
      <c r="H84" s="73">
        <v>0.0165</v>
      </c>
      <c r="I84" s="12">
        <f>$I$86/$H$86*H84</f>
        <v>0</v>
      </c>
    </row>
    <row r="85" spans="1:9" ht="15">
      <c r="A85" s="1"/>
      <c r="B85" s="8">
        <v>3</v>
      </c>
      <c r="C85" s="124" t="s">
        <v>49</v>
      </c>
      <c r="D85" s="125"/>
      <c r="E85" s="125"/>
      <c r="F85" s="125"/>
      <c r="G85" s="126"/>
      <c r="H85" s="13">
        <v>0.05</v>
      </c>
      <c r="I85" s="12">
        <f>$I$86/$H$86*H85</f>
        <v>0</v>
      </c>
    </row>
    <row r="86" spans="1:9" ht="15">
      <c r="A86" s="1"/>
      <c r="B86" s="121" t="s">
        <v>2</v>
      </c>
      <c r="C86" s="122"/>
      <c r="D86" s="122"/>
      <c r="E86" s="122"/>
      <c r="F86" s="122"/>
      <c r="G86" s="123"/>
      <c r="H86" s="16">
        <f>SUM(H83:H85)</f>
        <v>0.14250000000000002</v>
      </c>
      <c r="I86" s="14">
        <f>ROUND(((I63+I71)*$H$86)/(1-$H$86),2)</f>
        <v>0</v>
      </c>
    </row>
    <row r="87" spans="1:9" ht="15">
      <c r="A87" s="1"/>
      <c r="B87" s="2"/>
      <c r="C87" s="1"/>
      <c r="D87" s="1"/>
      <c r="E87" s="1"/>
      <c r="F87" s="1"/>
      <c r="G87" s="1"/>
      <c r="H87" s="3"/>
      <c r="I87" s="5"/>
    </row>
    <row r="88" spans="1:9" ht="15">
      <c r="A88" s="1"/>
      <c r="B88" s="8" t="s">
        <v>15</v>
      </c>
      <c r="C88" s="121" t="s">
        <v>58</v>
      </c>
      <c r="D88" s="122"/>
      <c r="E88" s="122"/>
      <c r="F88" s="122"/>
      <c r="G88" s="123"/>
      <c r="H88" s="9" t="s">
        <v>3</v>
      </c>
      <c r="I88" s="10" t="s">
        <v>4</v>
      </c>
    </row>
    <row r="89" spans="1:9" ht="15">
      <c r="A89" s="1"/>
      <c r="B89" s="8">
        <v>1</v>
      </c>
      <c r="C89" s="124" t="s">
        <v>47</v>
      </c>
      <c r="D89" s="125"/>
      <c r="E89" s="125"/>
      <c r="F89" s="125"/>
      <c r="G89" s="126"/>
      <c r="H89" s="73">
        <v>0.076</v>
      </c>
      <c r="I89" s="12">
        <f>$I$92/$H$92*H89</f>
        <v>0</v>
      </c>
    </row>
    <row r="90" spans="1:9" ht="15">
      <c r="A90" s="1"/>
      <c r="B90" s="8">
        <v>2</v>
      </c>
      <c r="C90" s="124" t="s">
        <v>48</v>
      </c>
      <c r="D90" s="125"/>
      <c r="E90" s="125"/>
      <c r="F90" s="125"/>
      <c r="G90" s="126"/>
      <c r="H90" s="73">
        <v>0.0165</v>
      </c>
      <c r="I90" s="12">
        <f>$I$92/$H$92*H90</f>
        <v>0</v>
      </c>
    </row>
    <row r="91" spans="1:9" ht="15">
      <c r="A91" s="1"/>
      <c r="B91" s="8">
        <v>3</v>
      </c>
      <c r="C91" s="124" t="s">
        <v>49</v>
      </c>
      <c r="D91" s="125"/>
      <c r="E91" s="125"/>
      <c r="F91" s="125"/>
      <c r="G91" s="126"/>
      <c r="H91" s="13">
        <v>0.05</v>
      </c>
      <c r="I91" s="12">
        <f>$I$92/$H$92*H91</f>
        <v>0</v>
      </c>
    </row>
    <row r="92" spans="1:9" ht="15">
      <c r="A92" s="1"/>
      <c r="B92" s="121" t="s">
        <v>2</v>
      </c>
      <c r="C92" s="122"/>
      <c r="D92" s="122"/>
      <c r="E92" s="122"/>
      <c r="F92" s="122"/>
      <c r="G92" s="123"/>
      <c r="H92" s="16">
        <f>SUM(H89:H91)</f>
        <v>0.14250000000000002</v>
      </c>
      <c r="I92" s="14">
        <f>ROUND(((I78)*$H$86)/(1-$H$86),2)</f>
        <v>0</v>
      </c>
    </row>
    <row r="93" spans="1:9" ht="15">
      <c r="A93" s="1"/>
      <c r="B93" s="2"/>
      <c r="C93" s="1"/>
      <c r="D93" s="1"/>
      <c r="E93" s="1"/>
      <c r="F93" s="1"/>
      <c r="G93" s="1"/>
      <c r="H93" s="3"/>
      <c r="I93" s="5"/>
    </row>
    <row r="94" spans="1:9" ht="15">
      <c r="A94" s="1"/>
      <c r="B94" s="121" t="s">
        <v>50</v>
      </c>
      <c r="C94" s="122"/>
      <c r="D94" s="122"/>
      <c r="E94" s="122"/>
      <c r="F94" s="122"/>
      <c r="G94" s="122"/>
      <c r="H94" s="123"/>
      <c r="I94" s="14">
        <f>I92+I86</f>
        <v>0</v>
      </c>
    </row>
    <row r="95" spans="1:9" ht="15">
      <c r="A95" s="1"/>
      <c r="B95" s="2"/>
      <c r="C95" s="1"/>
      <c r="D95" s="1"/>
      <c r="E95" s="1"/>
      <c r="F95" s="1"/>
      <c r="G95" s="1"/>
      <c r="H95" s="3"/>
      <c r="I95" s="5"/>
    </row>
    <row r="96" spans="1:9" ht="15">
      <c r="A96" s="1"/>
      <c r="B96" s="127" t="s">
        <v>70</v>
      </c>
      <c r="C96" s="128"/>
      <c r="D96" s="128"/>
      <c r="E96" s="128"/>
      <c r="F96" s="128"/>
      <c r="G96" s="128"/>
      <c r="H96" s="128"/>
      <c r="I96" s="129"/>
    </row>
    <row r="97" spans="1:9" ht="15">
      <c r="A97" s="1"/>
      <c r="B97" s="2"/>
      <c r="C97" s="1"/>
      <c r="D97" s="1"/>
      <c r="E97" s="1"/>
      <c r="F97" s="1"/>
      <c r="G97" s="1"/>
      <c r="H97" s="3"/>
      <c r="I97" s="5"/>
    </row>
    <row r="98" spans="1:9" ht="15">
      <c r="A98" s="1"/>
      <c r="B98" s="121" t="s">
        <v>71</v>
      </c>
      <c r="C98" s="122"/>
      <c r="D98" s="122"/>
      <c r="E98" s="122"/>
      <c r="F98" s="122"/>
      <c r="G98" s="122"/>
      <c r="H98" s="123"/>
      <c r="I98" s="14">
        <f>I63+I71+I86</f>
        <v>0</v>
      </c>
    </row>
    <row r="99" spans="1:9" ht="15">
      <c r="A99" s="1"/>
      <c r="B99" s="17"/>
      <c r="C99" s="17"/>
      <c r="D99" s="17"/>
      <c r="E99" s="17"/>
      <c r="F99" s="17"/>
      <c r="G99" s="17"/>
      <c r="H99" s="18"/>
      <c r="I99" s="5"/>
    </row>
    <row r="100" spans="1:9" ht="15">
      <c r="A100" s="1"/>
      <c r="B100" s="121" t="s">
        <v>72</v>
      </c>
      <c r="C100" s="122"/>
      <c r="D100" s="122"/>
      <c r="E100" s="122"/>
      <c r="F100" s="122"/>
      <c r="G100" s="122"/>
      <c r="H100" s="123"/>
      <c r="I100" s="14">
        <f>I78+I92</f>
        <v>0</v>
      </c>
    </row>
    <row r="101" spans="1:9" ht="15">
      <c r="A101" s="1"/>
      <c r="B101" s="17"/>
      <c r="C101" s="17"/>
      <c r="D101" s="17"/>
      <c r="E101" s="17"/>
      <c r="F101" s="17"/>
      <c r="G101" s="17"/>
      <c r="H101" s="18"/>
      <c r="I101" s="5"/>
    </row>
    <row r="102" spans="1:9" ht="15">
      <c r="A102" s="1"/>
      <c r="B102" s="121" t="s">
        <v>51</v>
      </c>
      <c r="C102" s="122"/>
      <c r="D102" s="122"/>
      <c r="E102" s="122"/>
      <c r="F102" s="122"/>
      <c r="G102" s="122"/>
      <c r="H102" s="123"/>
      <c r="I102" s="14">
        <f>I63+I71+I78+I94</f>
        <v>0</v>
      </c>
    </row>
  </sheetData>
  <sheetProtection password="DFA0" sheet="1"/>
  <mergeCells count="76">
    <mergeCell ref="B102:H102"/>
    <mergeCell ref="C89:G89"/>
    <mergeCell ref="C90:G90"/>
    <mergeCell ref="C91:G91"/>
    <mergeCell ref="B92:G92"/>
    <mergeCell ref="B100:H100"/>
    <mergeCell ref="B94:H94"/>
    <mergeCell ref="B61:H61"/>
    <mergeCell ref="B63:H63"/>
    <mergeCell ref="B65:I65"/>
    <mergeCell ref="C67:H67"/>
    <mergeCell ref="B98:H98"/>
    <mergeCell ref="C70:H70"/>
    <mergeCell ref="C77:H77"/>
    <mergeCell ref="B78:H78"/>
    <mergeCell ref="B96:I96"/>
    <mergeCell ref="C85:G85"/>
    <mergeCell ref="B86:G86"/>
    <mergeCell ref="C88:G88"/>
    <mergeCell ref="B80:I80"/>
    <mergeCell ref="C82:G82"/>
    <mergeCell ref="C83:G83"/>
    <mergeCell ref="C84:G84"/>
    <mergeCell ref="C58:H58"/>
    <mergeCell ref="C54:G54"/>
    <mergeCell ref="B55:G55"/>
    <mergeCell ref="C57:H57"/>
    <mergeCell ref="C59:H59"/>
    <mergeCell ref="C60:H60"/>
    <mergeCell ref="C68:H68"/>
    <mergeCell ref="B73:I73"/>
    <mergeCell ref="C75:H75"/>
    <mergeCell ref="C76:H76"/>
    <mergeCell ref="B45:G45"/>
    <mergeCell ref="C49:G49"/>
    <mergeCell ref="C50:G50"/>
    <mergeCell ref="C51:G51"/>
    <mergeCell ref="C52:G52"/>
    <mergeCell ref="C53:G53"/>
    <mergeCell ref="B30:G30"/>
    <mergeCell ref="C32:G32"/>
    <mergeCell ref="C47:G47"/>
    <mergeCell ref="C34:G34"/>
    <mergeCell ref="C35:G35"/>
    <mergeCell ref="B36:G36"/>
    <mergeCell ref="C38:G38"/>
    <mergeCell ref="C40:G40"/>
    <mergeCell ref="C41:G41"/>
    <mergeCell ref="C42:G42"/>
    <mergeCell ref="C24:G24"/>
    <mergeCell ref="B14:I14"/>
    <mergeCell ref="C26:G26"/>
    <mergeCell ref="C18:G18"/>
    <mergeCell ref="B71:H71"/>
    <mergeCell ref="C44:G44"/>
    <mergeCell ref="C25:G25"/>
    <mergeCell ref="C48:G48"/>
    <mergeCell ref="C27:G27"/>
    <mergeCell ref="C29:G29"/>
    <mergeCell ref="C43:G43"/>
    <mergeCell ref="B12:H12"/>
    <mergeCell ref="C39:G39"/>
    <mergeCell ref="C16:G16"/>
    <mergeCell ref="C17:H17"/>
    <mergeCell ref="C33:G33"/>
    <mergeCell ref="B19:H19"/>
    <mergeCell ref="C21:G21"/>
    <mergeCell ref="C22:G22"/>
    <mergeCell ref="C23:G23"/>
    <mergeCell ref="B9:I9"/>
    <mergeCell ref="B10:I10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2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57421875" style="37" customWidth="1"/>
    <col min="2" max="2" width="3.00390625" style="37" customWidth="1"/>
    <col min="3" max="3" width="5.421875" style="37" customWidth="1"/>
    <col min="4" max="4" width="45.00390625" style="37" customWidth="1"/>
    <col min="5" max="7" width="9.140625" style="37" customWidth="1"/>
    <col min="8" max="8" width="11.8515625" style="37" customWidth="1"/>
    <col min="9" max="9" width="13.28125" style="37" customWidth="1"/>
    <col min="10" max="16384" width="9.140625" style="37" customWidth="1"/>
  </cols>
  <sheetData>
    <row r="2" spans="2:9" ht="15">
      <c r="B2" s="121" t="s">
        <v>56</v>
      </c>
      <c r="C2" s="122"/>
      <c r="D2" s="122"/>
      <c r="E2" s="122"/>
      <c r="F2" s="122"/>
      <c r="G2" s="122"/>
      <c r="H2" s="122"/>
      <c r="I2" s="123"/>
    </row>
    <row r="3" spans="2:9" ht="15">
      <c r="B3" s="1"/>
      <c r="C3" s="1"/>
      <c r="D3" s="1"/>
      <c r="E3" s="1"/>
      <c r="F3" s="1"/>
      <c r="G3" s="1"/>
      <c r="H3" s="3"/>
      <c r="I3" s="1"/>
    </row>
    <row r="4" spans="2:9" ht="15">
      <c r="B4" s="121" t="s">
        <v>84</v>
      </c>
      <c r="C4" s="122"/>
      <c r="D4" s="122"/>
      <c r="E4" s="122"/>
      <c r="F4" s="122"/>
      <c r="G4" s="122"/>
      <c r="H4" s="122"/>
      <c r="I4" s="123"/>
    </row>
    <row r="5" spans="2:9" ht="15">
      <c r="B5" s="121" t="s">
        <v>85</v>
      </c>
      <c r="C5" s="122"/>
      <c r="D5" s="122"/>
      <c r="E5" s="122"/>
      <c r="F5" s="122"/>
      <c r="G5" s="122"/>
      <c r="H5" s="122"/>
      <c r="I5" s="123"/>
    </row>
    <row r="6" spans="2:9" ht="15">
      <c r="B6" s="6"/>
      <c r="C6" s="6"/>
      <c r="D6" s="6"/>
      <c r="E6" s="6"/>
      <c r="F6" s="6"/>
      <c r="G6" s="6"/>
      <c r="H6" s="7"/>
      <c r="I6" s="6"/>
    </row>
    <row r="7" spans="2:9" ht="15">
      <c r="B7" s="137" t="s">
        <v>54</v>
      </c>
      <c r="C7" s="138"/>
      <c r="D7" s="138"/>
      <c r="E7" s="138"/>
      <c r="F7" s="138"/>
      <c r="G7" s="138"/>
      <c r="H7" s="138"/>
      <c r="I7" s="139"/>
    </row>
    <row r="8" spans="2:9" ht="15">
      <c r="B8" s="121" t="s">
        <v>108</v>
      </c>
      <c r="C8" s="122"/>
      <c r="D8" s="122"/>
      <c r="E8" s="122"/>
      <c r="F8" s="122"/>
      <c r="G8" s="122"/>
      <c r="H8" s="122"/>
      <c r="I8" s="123"/>
    </row>
    <row r="9" spans="2:9" ht="15">
      <c r="B9" s="143" t="s">
        <v>109</v>
      </c>
      <c r="C9" s="144"/>
      <c r="D9" s="144"/>
      <c r="E9" s="144"/>
      <c r="F9" s="144"/>
      <c r="G9" s="144"/>
      <c r="H9" s="144"/>
      <c r="I9" s="145"/>
    </row>
    <row r="10" spans="2:9" ht="15">
      <c r="B10" s="115" t="s">
        <v>82</v>
      </c>
      <c r="C10" s="115"/>
      <c r="D10" s="115"/>
      <c r="E10" s="115"/>
      <c r="F10" s="115"/>
      <c r="G10" s="115"/>
      <c r="H10" s="115"/>
      <c r="I10" s="115"/>
    </row>
    <row r="11" spans="2:9" ht="15.75" thickBot="1">
      <c r="B11" s="6"/>
      <c r="C11" s="6"/>
      <c r="D11" s="6"/>
      <c r="E11" s="6"/>
      <c r="F11" s="6"/>
      <c r="G11" s="6"/>
      <c r="H11" s="7"/>
      <c r="I11" s="6"/>
    </row>
    <row r="12" spans="2:9" ht="15.75" thickBot="1">
      <c r="B12" s="121" t="s">
        <v>52</v>
      </c>
      <c r="C12" s="122"/>
      <c r="D12" s="122"/>
      <c r="E12" s="122"/>
      <c r="F12" s="122"/>
      <c r="G12" s="122"/>
      <c r="H12" s="122"/>
      <c r="I12" s="32">
        <v>0</v>
      </c>
    </row>
    <row r="13" spans="2:9" ht="15">
      <c r="B13" s="2"/>
      <c r="C13" s="1"/>
      <c r="D13" s="1"/>
      <c r="E13" s="1"/>
      <c r="F13" s="1"/>
      <c r="G13" s="1"/>
      <c r="H13" s="3"/>
      <c r="I13" s="5"/>
    </row>
    <row r="14" spans="2:9" ht="15"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2:9" ht="15">
      <c r="B15" s="2"/>
      <c r="C15" s="1"/>
      <c r="D15" s="1"/>
      <c r="E15" s="1"/>
      <c r="F15" s="1"/>
      <c r="G15" s="1"/>
      <c r="H15" s="3"/>
      <c r="I15" s="5"/>
    </row>
    <row r="16" spans="2:9" ht="15"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2:9" ht="15"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</f>
        <v>0</v>
      </c>
    </row>
    <row r="18" spans="2:9" ht="15">
      <c r="B18" s="8">
        <v>2</v>
      </c>
      <c r="C18" s="149" t="s">
        <v>74</v>
      </c>
      <c r="D18" s="125"/>
      <c r="E18" s="125"/>
      <c r="F18" s="125"/>
      <c r="G18" s="126"/>
      <c r="H18" s="13">
        <v>0.2</v>
      </c>
      <c r="I18" s="12">
        <f>(ROUND(I17*H18,2))</f>
        <v>0</v>
      </c>
    </row>
    <row r="19" spans="2:9" ht="15"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2:9" ht="15">
      <c r="B20" s="2"/>
      <c r="C20" s="1"/>
      <c r="D20" s="1"/>
      <c r="E20" s="1"/>
      <c r="F20" s="1"/>
      <c r="G20" s="1"/>
      <c r="H20" s="3"/>
      <c r="I20" s="5"/>
    </row>
    <row r="21" spans="2:9" ht="15"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2:9" ht="15"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2:9" ht="15"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2:9" ht="15"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2:9" ht="15"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2:9" ht="15"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2:9" ht="15"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2:9" ht="15"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2:9" ht="15"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2:9" ht="15"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2:9" ht="15">
      <c r="B31" s="2"/>
      <c r="C31" s="1"/>
      <c r="D31" s="1"/>
      <c r="E31" s="1"/>
      <c r="F31" s="1"/>
      <c r="G31" s="1"/>
      <c r="H31" s="3"/>
      <c r="I31" s="5"/>
    </row>
    <row r="32" spans="2:9" ht="15"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2:9" ht="15"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2:9" ht="15"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2:9" ht="15"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2:9" ht="15"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2:9" ht="15">
      <c r="B37" s="2"/>
      <c r="C37" s="1"/>
      <c r="D37" s="1"/>
      <c r="E37" s="1"/>
      <c r="F37" s="1"/>
      <c r="G37" s="1"/>
      <c r="H37" s="3"/>
      <c r="I37" s="5"/>
    </row>
    <row r="38" spans="2:9" ht="15"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2:9" ht="15"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2:9" ht="15"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2:9" ht="15"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2:9" ht="15"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2:9" ht="15"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2:9" ht="15"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2:9" ht="15"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2:9" ht="15">
      <c r="B46" s="1"/>
      <c r="C46" s="1"/>
      <c r="D46" s="1"/>
      <c r="E46" s="1"/>
      <c r="F46" s="1"/>
      <c r="G46" s="1"/>
      <c r="H46" s="3"/>
      <c r="I46" s="5"/>
    </row>
    <row r="47" spans="2:9" ht="15"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2:9" ht="15"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2:9" ht="15"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2:9" ht="15"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2:9" ht="15"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2:9" ht="15"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2:9" ht="15"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2:9" ht="15"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2:9" ht="15"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2:9" ht="15">
      <c r="B56" s="2"/>
      <c r="C56" s="1"/>
      <c r="D56" s="1"/>
      <c r="E56" s="1"/>
      <c r="F56" s="1"/>
      <c r="G56" s="1"/>
      <c r="H56" s="3"/>
      <c r="I56" s="5"/>
    </row>
    <row r="57" spans="2:9" ht="15"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2:9" ht="15">
      <c r="B58" s="30">
        <v>1</v>
      </c>
      <c r="C58" s="130" t="s">
        <v>63</v>
      </c>
      <c r="D58" s="131"/>
      <c r="E58" s="131"/>
      <c r="F58" s="131"/>
      <c r="G58" s="131"/>
      <c r="H58" s="132"/>
      <c r="I58" s="31">
        <v>0</v>
      </c>
    </row>
    <row r="59" spans="2:9" ht="15">
      <c r="B59" s="30">
        <v>2</v>
      </c>
      <c r="C59" s="130"/>
      <c r="D59" s="131"/>
      <c r="E59" s="131"/>
      <c r="F59" s="131"/>
      <c r="G59" s="131"/>
      <c r="H59" s="132"/>
      <c r="I59" s="31"/>
    </row>
    <row r="60" spans="2:9" ht="15">
      <c r="B60" s="30">
        <v>3</v>
      </c>
      <c r="C60" s="130"/>
      <c r="D60" s="131"/>
      <c r="E60" s="131"/>
      <c r="F60" s="131"/>
      <c r="G60" s="131"/>
      <c r="H60" s="132"/>
      <c r="I60" s="31"/>
    </row>
    <row r="61" spans="2:9" ht="15"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2:9" ht="15">
      <c r="B62" s="2"/>
      <c r="C62" s="1"/>
      <c r="D62" s="1"/>
      <c r="E62" s="1"/>
      <c r="F62" s="1"/>
      <c r="G62" s="1"/>
      <c r="H62" s="3"/>
      <c r="I62" s="5"/>
    </row>
    <row r="63" spans="2:9" ht="15"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2:9" ht="15">
      <c r="B64" s="2"/>
      <c r="C64" s="1"/>
      <c r="D64" s="1"/>
      <c r="E64" s="1"/>
      <c r="F64" s="1"/>
      <c r="G64" s="1"/>
      <c r="H64" s="3"/>
      <c r="I64" s="5"/>
    </row>
    <row r="65" spans="2:9" ht="15"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2:9" ht="15">
      <c r="B66" s="2"/>
      <c r="C66" s="1"/>
      <c r="D66" s="1"/>
      <c r="E66" s="1"/>
      <c r="F66" s="1"/>
      <c r="G66" s="1"/>
      <c r="H66" s="3"/>
      <c r="I66" s="5"/>
    </row>
    <row r="67" spans="2:9" ht="15"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2:9" ht="15"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2:9" ht="15">
      <c r="B69" s="30">
        <v>2</v>
      </c>
      <c r="C69" s="130" t="s">
        <v>35</v>
      </c>
      <c r="D69" s="131"/>
      <c r="E69" s="131"/>
      <c r="F69" s="131"/>
      <c r="G69" s="131"/>
      <c r="H69" s="132"/>
      <c r="I69" s="31">
        <v>0</v>
      </c>
    </row>
    <row r="70" spans="2:9" ht="15">
      <c r="B70" s="30">
        <v>3</v>
      </c>
      <c r="C70" s="130" t="s">
        <v>36</v>
      </c>
      <c r="D70" s="131"/>
      <c r="E70" s="131"/>
      <c r="F70" s="131"/>
      <c r="G70" s="131"/>
      <c r="H70" s="132"/>
      <c r="I70" s="31">
        <v>0</v>
      </c>
    </row>
    <row r="71" spans="2:9" ht="15">
      <c r="B71" s="121" t="s">
        <v>37</v>
      </c>
      <c r="C71" s="122"/>
      <c r="D71" s="122"/>
      <c r="E71" s="122"/>
      <c r="F71" s="122"/>
      <c r="G71" s="122"/>
      <c r="H71" s="123"/>
      <c r="I71" s="14">
        <f>SUM(I68:I70)</f>
        <v>0</v>
      </c>
    </row>
    <row r="72" spans="2:9" ht="15">
      <c r="B72" s="2"/>
      <c r="C72" s="1"/>
      <c r="D72" s="1"/>
      <c r="E72" s="1"/>
      <c r="F72" s="1"/>
      <c r="G72" s="1"/>
      <c r="H72" s="3"/>
      <c r="I72" s="5"/>
    </row>
    <row r="73" spans="2:9" ht="15">
      <c r="B73" s="127" t="s">
        <v>38</v>
      </c>
      <c r="C73" s="128"/>
      <c r="D73" s="128"/>
      <c r="E73" s="128"/>
      <c r="F73" s="128"/>
      <c r="G73" s="128"/>
      <c r="H73" s="128"/>
      <c r="I73" s="129"/>
    </row>
    <row r="74" spans="2:9" ht="15">
      <c r="B74" s="2"/>
      <c r="C74" s="1"/>
      <c r="D74" s="1"/>
      <c r="E74" s="1"/>
      <c r="F74" s="1"/>
      <c r="G74" s="1"/>
      <c r="H74" s="3"/>
      <c r="I74" s="5"/>
    </row>
    <row r="75" spans="2:9" ht="15">
      <c r="B75" s="8" t="s">
        <v>15</v>
      </c>
      <c r="C75" s="121" t="s">
        <v>41</v>
      </c>
      <c r="D75" s="122"/>
      <c r="E75" s="122"/>
      <c r="F75" s="122"/>
      <c r="G75" s="122"/>
      <c r="H75" s="123"/>
      <c r="I75" s="10" t="s">
        <v>4</v>
      </c>
    </row>
    <row r="76" spans="2:9" ht="15">
      <c r="B76" s="8">
        <v>1</v>
      </c>
      <c r="C76" s="130" t="s">
        <v>40</v>
      </c>
      <c r="D76" s="131"/>
      <c r="E76" s="131"/>
      <c r="F76" s="131"/>
      <c r="G76" s="131"/>
      <c r="H76" s="132"/>
      <c r="I76" s="31">
        <v>0</v>
      </c>
    </row>
    <row r="77" spans="2:9" ht="15">
      <c r="B77" s="8">
        <v>2</v>
      </c>
      <c r="C77" s="130" t="s">
        <v>55</v>
      </c>
      <c r="D77" s="131"/>
      <c r="E77" s="131"/>
      <c r="F77" s="131"/>
      <c r="G77" s="131"/>
      <c r="H77" s="132"/>
      <c r="I77" s="31">
        <v>0</v>
      </c>
    </row>
    <row r="78" spans="2:9" ht="15">
      <c r="B78" s="134" t="s">
        <v>39</v>
      </c>
      <c r="C78" s="135"/>
      <c r="D78" s="135"/>
      <c r="E78" s="135"/>
      <c r="F78" s="135"/>
      <c r="G78" s="135"/>
      <c r="H78" s="136"/>
      <c r="I78" s="14">
        <f>SUM(I76:I77)</f>
        <v>0</v>
      </c>
    </row>
    <row r="79" spans="2:9" ht="15">
      <c r="B79" s="2"/>
      <c r="C79" s="1"/>
      <c r="D79" s="1"/>
      <c r="E79" s="1"/>
      <c r="F79" s="1"/>
      <c r="G79" s="1"/>
      <c r="H79" s="3"/>
      <c r="I79" s="5"/>
    </row>
    <row r="80" spans="2:9" ht="15">
      <c r="B80" s="127" t="s">
        <v>46</v>
      </c>
      <c r="C80" s="128"/>
      <c r="D80" s="128"/>
      <c r="E80" s="128"/>
      <c r="F80" s="128"/>
      <c r="G80" s="128"/>
      <c r="H80" s="128"/>
      <c r="I80" s="129"/>
    </row>
    <row r="81" spans="2:9" ht="15">
      <c r="B81" s="2"/>
      <c r="C81" s="1"/>
      <c r="D81" s="1"/>
      <c r="E81" s="1"/>
      <c r="F81" s="1"/>
      <c r="G81" s="1"/>
      <c r="H81" s="3"/>
      <c r="I81" s="5"/>
    </row>
    <row r="82" spans="2:9" ht="15">
      <c r="B82" s="8" t="s">
        <v>15</v>
      </c>
      <c r="C82" s="121" t="s">
        <v>57</v>
      </c>
      <c r="D82" s="122"/>
      <c r="E82" s="122"/>
      <c r="F82" s="122"/>
      <c r="G82" s="123"/>
      <c r="H82" s="9" t="s">
        <v>3</v>
      </c>
      <c r="I82" s="10" t="s">
        <v>4</v>
      </c>
    </row>
    <row r="83" spans="2:9" ht="15">
      <c r="B83" s="8">
        <v>1</v>
      </c>
      <c r="C83" s="124" t="s">
        <v>47</v>
      </c>
      <c r="D83" s="125"/>
      <c r="E83" s="125"/>
      <c r="F83" s="125"/>
      <c r="G83" s="126"/>
      <c r="H83" s="73">
        <v>0.076</v>
      </c>
      <c r="I83" s="12">
        <f>$I$86/$H$86*H83</f>
        <v>0</v>
      </c>
    </row>
    <row r="84" spans="2:9" ht="15">
      <c r="B84" s="8">
        <v>2</v>
      </c>
      <c r="C84" s="124" t="s">
        <v>48</v>
      </c>
      <c r="D84" s="125"/>
      <c r="E84" s="125"/>
      <c r="F84" s="125"/>
      <c r="G84" s="126"/>
      <c r="H84" s="73">
        <v>0.0165</v>
      </c>
      <c r="I84" s="12">
        <f>$I$86/$H$86*H84</f>
        <v>0</v>
      </c>
    </row>
    <row r="85" spans="2:9" ht="15">
      <c r="B85" s="8">
        <v>3</v>
      </c>
      <c r="C85" s="124" t="s">
        <v>49</v>
      </c>
      <c r="D85" s="125"/>
      <c r="E85" s="125"/>
      <c r="F85" s="125"/>
      <c r="G85" s="126"/>
      <c r="H85" s="13">
        <v>0.05</v>
      </c>
      <c r="I85" s="12">
        <f>$I$86/$H$86*H85</f>
        <v>0</v>
      </c>
    </row>
    <row r="86" spans="2:9" ht="15">
      <c r="B86" s="121" t="s">
        <v>2</v>
      </c>
      <c r="C86" s="122"/>
      <c r="D86" s="122"/>
      <c r="E86" s="122"/>
      <c r="F86" s="122"/>
      <c r="G86" s="123"/>
      <c r="H86" s="16">
        <f>SUM(H83:H85)</f>
        <v>0.14250000000000002</v>
      </c>
      <c r="I86" s="14">
        <f>ROUND(((I63+I71)*$H$86)/(1-$H$86),2)</f>
        <v>0</v>
      </c>
    </row>
    <row r="87" spans="2:9" ht="15">
      <c r="B87" s="2"/>
      <c r="C87" s="1"/>
      <c r="D87" s="1"/>
      <c r="E87" s="1"/>
      <c r="F87" s="1"/>
      <c r="G87" s="1"/>
      <c r="H87" s="3"/>
      <c r="I87" s="5"/>
    </row>
    <row r="88" spans="2:9" ht="15">
      <c r="B88" s="8" t="s">
        <v>15</v>
      </c>
      <c r="C88" s="121" t="s">
        <v>58</v>
      </c>
      <c r="D88" s="122"/>
      <c r="E88" s="122"/>
      <c r="F88" s="122"/>
      <c r="G88" s="123"/>
      <c r="H88" s="9" t="s">
        <v>3</v>
      </c>
      <c r="I88" s="10" t="s">
        <v>4</v>
      </c>
    </row>
    <row r="89" spans="2:9" ht="15">
      <c r="B89" s="8">
        <v>1</v>
      </c>
      <c r="C89" s="124" t="s">
        <v>47</v>
      </c>
      <c r="D89" s="125"/>
      <c r="E89" s="125"/>
      <c r="F89" s="125"/>
      <c r="G89" s="126"/>
      <c r="H89" s="73">
        <v>0.076</v>
      </c>
      <c r="I89" s="12">
        <f>$I$92/$H$92*H89</f>
        <v>0</v>
      </c>
    </row>
    <row r="90" spans="2:9" ht="15">
      <c r="B90" s="8">
        <v>2</v>
      </c>
      <c r="C90" s="124" t="s">
        <v>48</v>
      </c>
      <c r="D90" s="125"/>
      <c r="E90" s="125"/>
      <c r="F90" s="125"/>
      <c r="G90" s="126"/>
      <c r="H90" s="73">
        <v>0.0165</v>
      </c>
      <c r="I90" s="12">
        <f>$I$92/$H$92*H90</f>
        <v>0</v>
      </c>
    </row>
    <row r="91" spans="2:9" ht="15">
      <c r="B91" s="8">
        <v>3</v>
      </c>
      <c r="C91" s="124" t="s">
        <v>49</v>
      </c>
      <c r="D91" s="125"/>
      <c r="E91" s="125"/>
      <c r="F91" s="125"/>
      <c r="G91" s="126"/>
      <c r="H91" s="13">
        <v>0.05</v>
      </c>
      <c r="I91" s="12">
        <f>$I$92/$H$92*H91</f>
        <v>0</v>
      </c>
    </row>
    <row r="92" spans="2:9" ht="15">
      <c r="B92" s="121" t="s">
        <v>2</v>
      </c>
      <c r="C92" s="122"/>
      <c r="D92" s="122"/>
      <c r="E92" s="122"/>
      <c r="F92" s="122"/>
      <c r="G92" s="123"/>
      <c r="H92" s="16">
        <f>SUM(H89:H91)</f>
        <v>0.14250000000000002</v>
      </c>
      <c r="I92" s="14">
        <f>ROUND(((I78)*$H$86)/(1-$H$86),2)</f>
        <v>0</v>
      </c>
    </row>
    <row r="93" spans="2:9" ht="15">
      <c r="B93" s="2"/>
      <c r="C93" s="1"/>
      <c r="D93" s="1"/>
      <c r="E93" s="1"/>
      <c r="F93" s="1"/>
      <c r="G93" s="1"/>
      <c r="H93" s="3"/>
      <c r="I93" s="5"/>
    </row>
    <row r="94" spans="2:9" ht="15">
      <c r="B94" s="121" t="s">
        <v>50</v>
      </c>
      <c r="C94" s="122"/>
      <c r="D94" s="122"/>
      <c r="E94" s="122"/>
      <c r="F94" s="122"/>
      <c r="G94" s="122"/>
      <c r="H94" s="123"/>
      <c r="I94" s="14">
        <f>I92+I86</f>
        <v>0</v>
      </c>
    </row>
    <row r="95" spans="2:9" ht="15">
      <c r="B95" s="2"/>
      <c r="C95" s="1"/>
      <c r="D95" s="1"/>
      <c r="E95" s="1"/>
      <c r="F95" s="1"/>
      <c r="G95" s="1"/>
      <c r="H95" s="3"/>
      <c r="I95" s="5"/>
    </row>
    <row r="96" spans="2:9" ht="15">
      <c r="B96" s="127" t="s">
        <v>70</v>
      </c>
      <c r="C96" s="128"/>
      <c r="D96" s="128"/>
      <c r="E96" s="128"/>
      <c r="F96" s="128"/>
      <c r="G96" s="128"/>
      <c r="H96" s="128"/>
      <c r="I96" s="129"/>
    </row>
    <row r="97" spans="2:9" ht="15">
      <c r="B97" s="2"/>
      <c r="C97" s="1"/>
      <c r="D97" s="1"/>
      <c r="E97" s="1"/>
      <c r="F97" s="1"/>
      <c r="G97" s="1"/>
      <c r="H97" s="3"/>
      <c r="I97" s="5"/>
    </row>
    <row r="98" spans="2:9" ht="15">
      <c r="B98" s="121" t="s">
        <v>71</v>
      </c>
      <c r="C98" s="122"/>
      <c r="D98" s="122"/>
      <c r="E98" s="122"/>
      <c r="F98" s="122"/>
      <c r="G98" s="122"/>
      <c r="H98" s="123"/>
      <c r="I98" s="14">
        <f>I63+I71+I86</f>
        <v>0</v>
      </c>
    </row>
    <row r="99" spans="2:9" ht="15">
      <c r="B99" s="17"/>
      <c r="C99" s="17"/>
      <c r="D99" s="17"/>
      <c r="E99" s="17"/>
      <c r="F99" s="17"/>
      <c r="G99" s="17"/>
      <c r="H99" s="18"/>
      <c r="I99" s="5"/>
    </row>
    <row r="100" spans="2:9" ht="15">
      <c r="B100" s="121" t="s">
        <v>72</v>
      </c>
      <c r="C100" s="122"/>
      <c r="D100" s="122"/>
      <c r="E100" s="122"/>
      <c r="F100" s="122"/>
      <c r="G100" s="122"/>
      <c r="H100" s="123"/>
      <c r="I100" s="14">
        <f>I78+I92</f>
        <v>0</v>
      </c>
    </row>
    <row r="101" spans="2:9" ht="15">
      <c r="B101" s="17"/>
      <c r="C101" s="17"/>
      <c r="D101" s="17"/>
      <c r="E101" s="17"/>
      <c r="F101" s="17"/>
      <c r="G101" s="17"/>
      <c r="H101" s="18"/>
      <c r="I101" s="5"/>
    </row>
    <row r="102" spans="2:9" ht="15">
      <c r="B102" s="121" t="s">
        <v>51</v>
      </c>
      <c r="C102" s="122"/>
      <c r="D102" s="122"/>
      <c r="E102" s="122"/>
      <c r="F102" s="122"/>
      <c r="G102" s="122"/>
      <c r="H102" s="123"/>
      <c r="I102" s="14">
        <f>I63+I71+I78+I94</f>
        <v>0</v>
      </c>
    </row>
  </sheetData>
  <sheetProtection password="DFA0" sheet="1"/>
  <mergeCells count="77">
    <mergeCell ref="B100:H100"/>
    <mergeCell ref="B94:H94"/>
    <mergeCell ref="C68:H68"/>
    <mergeCell ref="B73:I73"/>
    <mergeCell ref="C75:H75"/>
    <mergeCell ref="C76:H76"/>
    <mergeCell ref="B98:H98"/>
    <mergeCell ref="B102:H102"/>
    <mergeCell ref="C89:G89"/>
    <mergeCell ref="C90:G90"/>
    <mergeCell ref="C91:G91"/>
    <mergeCell ref="B92:G92"/>
    <mergeCell ref="B96:I96"/>
    <mergeCell ref="C85:G85"/>
    <mergeCell ref="B86:G86"/>
    <mergeCell ref="C88:G88"/>
    <mergeCell ref="B80:I80"/>
    <mergeCell ref="C82:G82"/>
    <mergeCell ref="C83:G83"/>
    <mergeCell ref="C84:G84"/>
    <mergeCell ref="C57:H57"/>
    <mergeCell ref="C59:H59"/>
    <mergeCell ref="C60:H60"/>
    <mergeCell ref="C69:H69"/>
    <mergeCell ref="C77:H77"/>
    <mergeCell ref="B78:H78"/>
    <mergeCell ref="B61:H61"/>
    <mergeCell ref="B63:H63"/>
    <mergeCell ref="B65:I65"/>
    <mergeCell ref="C67:H67"/>
    <mergeCell ref="B45:G45"/>
    <mergeCell ref="C70:H70"/>
    <mergeCell ref="C49:G49"/>
    <mergeCell ref="C50:G50"/>
    <mergeCell ref="C51:G51"/>
    <mergeCell ref="C52:G52"/>
    <mergeCell ref="C53:G53"/>
    <mergeCell ref="C58:H58"/>
    <mergeCell ref="C54:G54"/>
    <mergeCell ref="B55:G55"/>
    <mergeCell ref="B30:G30"/>
    <mergeCell ref="C32:G32"/>
    <mergeCell ref="C47:G47"/>
    <mergeCell ref="C34:G34"/>
    <mergeCell ref="C35:G35"/>
    <mergeCell ref="B36:G36"/>
    <mergeCell ref="C38:G38"/>
    <mergeCell ref="C40:G40"/>
    <mergeCell ref="C41:G41"/>
    <mergeCell ref="C42:G42"/>
    <mergeCell ref="C24:G24"/>
    <mergeCell ref="B14:I14"/>
    <mergeCell ref="C26:G26"/>
    <mergeCell ref="C18:G18"/>
    <mergeCell ref="B71:H71"/>
    <mergeCell ref="C44:G44"/>
    <mergeCell ref="C25:G25"/>
    <mergeCell ref="C48:G48"/>
    <mergeCell ref="C27:G27"/>
    <mergeCell ref="C29:G29"/>
    <mergeCell ref="C43:G43"/>
    <mergeCell ref="B12:H12"/>
    <mergeCell ref="C39:G39"/>
    <mergeCell ref="C16:G16"/>
    <mergeCell ref="C17:H17"/>
    <mergeCell ref="C33:G33"/>
    <mergeCell ref="B19:H19"/>
    <mergeCell ref="C21:G21"/>
    <mergeCell ref="C22:G22"/>
    <mergeCell ref="C23:G23"/>
    <mergeCell ref="B9:I9"/>
    <mergeCell ref="B10:I10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2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57421875" style="37" customWidth="1"/>
    <col min="2" max="2" width="3.00390625" style="37" customWidth="1"/>
    <col min="3" max="3" width="5.421875" style="37" customWidth="1"/>
    <col min="4" max="4" width="45.00390625" style="37" customWidth="1"/>
    <col min="5" max="7" width="9.140625" style="37" customWidth="1"/>
    <col min="8" max="8" width="11.8515625" style="37" customWidth="1"/>
    <col min="9" max="9" width="13.28125" style="37" customWidth="1"/>
    <col min="10" max="16384" width="9.140625" style="37" customWidth="1"/>
  </cols>
  <sheetData>
    <row r="2" spans="2:9" ht="15">
      <c r="B2" s="121" t="s">
        <v>56</v>
      </c>
      <c r="C2" s="122"/>
      <c r="D2" s="122"/>
      <c r="E2" s="122"/>
      <c r="F2" s="122"/>
      <c r="G2" s="122"/>
      <c r="H2" s="122"/>
      <c r="I2" s="123"/>
    </row>
    <row r="3" spans="2:9" ht="15">
      <c r="B3" s="1"/>
      <c r="C3" s="1"/>
      <c r="D3" s="1"/>
      <c r="E3" s="1"/>
      <c r="F3" s="1"/>
      <c r="G3" s="1"/>
      <c r="H3" s="3"/>
      <c r="I3" s="1"/>
    </row>
    <row r="4" spans="2:9" ht="15">
      <c r="B4" s="121" t="s">
        <v>84</v>
      </c>
      <c r="C4" s="122"/>
      <c r="D4" s="122"/>
      <c r="E4" s="122"/>
      <c r="F4" s="122"/>
      <c r="G4" s="122"/>
      <c r="H4" s="122"/>
      <c r="I4" s="123"/>
    </row>
    <row r="5" spans="2:9" ht="15">
      <c r="B5" s="121" t="s">
        <v>86</v>
      </c>
      <c r="C5" s="122"/>
      <c r="D5" s="122"/>
      <c r="E5" s="122"/>
      <c r="F5" s="122"/>
      <c r="G5" s="122"/>
      <c r="H5" s="122"/>
      <c r="I5" s="123"/>
    </row>
    <row r="6" spans="2:9" ht="15">
      <c r="B6" s="6"/>
      <c r="C6" s="6"/>
      <c r="D6" s="6"/>
      <c r="E6" s="6"/>
      <c r="F6" s="6"/>
      <c r="G6" s="6"/>
      <c r="H6" s="7"/>
      <c r="I6" s="6"/>
    </row>
    <row r="7" spans="2:9" ht="15">
      <c r="B7" s="137" t="s">
        <v>54</v>
      </c>
      <c r="C7" s="138"/>
      <c r="D7" s="138"/>
      <c r="E7" s="138"/>
      <c r="F7" s="138"/>
      <c r="G7" s="138"/>
      <c r="H7" s="138"/>
      <c r="I7" s="139"/>
    </row>
    <row r="8" spans="2:9" ht="15">
      <c r="B8" s="121" t="s">
        <v>110</v>
      </c>
      <c r="C8" s="122"/>
      <c r="D8" s="122"/>
      <c r="E8" s="122"/>
      <c r="F8" s="122"/>
      <c r="G8" s="122"/>
      <c r="H8" s="122"/>
      <c r="I8" s="123"/>
    </row>
    <row r="9" spans="2:9" ht="15">
      <c r="B9" s="143" t="s">
        <v>111</v>
      </c>
      <c r="C9" s="144"/>
      <c r="D9" s="144"/>
      <c r="E9" s="144"/>
      <c r="F9" s="144"/>
      <c r="G9" s="144"/>
      <c r="H9" s="144"/>
      <c r="I9" s="145"/>
    </row>
    <row r="10" spans="2:9" ht="15">
      <c r="B10" s="115" t="s">
        <v>82</v>
      </c>
      <c r="C10" s="90"/>
      <c r="D10" s="90"/>
      <c r="E10" s="90"/>
      <c r="F10" s="90"/>
      <c r="G10" s="90"/>
      <c r="H10" s="90"/>
      <c r="I10" s="90"/>
    </row>
    <row r="11" spans="2:9" ht="15.75" thickBot="1">
      <c r="B11" s="6"/>
      <c r="C11" s="6"/>
      <c r="D11" s="6"/>
      <c r="E11" s="6"/>
      <c r="F11" s="6"/>
      <c r="G11" s="6"/>
      <c r="H11" s="7"/>
      <c r="I11" s="6"/>
    </row>
    <row r="12" spans="2:9" ht="15.75" thickBot="1">
      <c r="B12" s="121" t="s">
        <v>52</v>
      </c>
      <c r="C12" s="122"/>
      <c r="D12" s="122"/>
      <c r="E12" s="122"/>
      <c r="F12" s="122"/>
      <c r="G12" s="122"/>
      <c r="H12" s="122"/>
      <c r="I12" s="32">
        <v>0</v>
      </c>
    </row>
    <row r="13" spans="2:9" ht="15">
      <c r="B13" s="2"/>
      <c r="C13" s="1"/>
      <c r="D13" s="1"/>
      <c r="E13" s="1"/>
      <c r="F13" s="1"/>
      <c r="G13" s="1"/>
      <c r="H13" s="3"/>
      <c r="I13" s="5"/>
    </row>
    <row r="14" spans="2:9" ht="15"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2:9" ht="15">
      <c r="B15" s="2"/>
      <c r="C15" s="1"/>
      <c r="D15" s="1"/>
      <c r="E15" s="1"/>
      <c r="F15" s="1"/>
      <c r="G15" s="1"/>
      <c r="H15" s="3"/>
      <c r="I15" s="5"/>
    </row>
    <row r="16" spans="2:9" ht="15"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2:9" ht="15"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</f>
        <v>0</v>
      </c>
    </row>
    <row r="18" spans="2:9" ht="15">
      <c r="B18" s="8">
        <v>2</v>
      </c>
      <c r="C18" s="149" t="s">
        <v>141</v>
      </c>
      <c r="D18" s="125"/>
      <c r="E18" s="125"/>
      <c r="F18" s="125"/>
      <c r="G18" s="126"/>
      <c r="H18" s="13">
        <v>0.3</v>
      </c>
      <c r="I18" s="12">
        <f>(ROUND(I17*H18,2))</f>
        <v>0</v>
      </c>
    </row>
    <row r="19" spans="2:9" ht="15"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2:9" ht="15">
      <c r="B20" s="2"/>
      <c r="C20" s="1"/>
      <c r="D20" s="1"/>
      <c r="E20" s="1"/>
      <c r="F20" s="1"/>
      <c r="G20" s="1"/>
      <c r="H20" s="3"/>
      <c r="I20" s="5"/>
    </row>
    <row r="21" spans="2:9" ht="15"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2:9" ht="15"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2:9" ht="15"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2:9" ht="15"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2:9" ht="15"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2:9" ht="15"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2:9" ht="15"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2:9" ht="15"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2:9" ht="15"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2:9" ht="15"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2:9" ht="15">
      <c r="B31" s="2"/>
      <c r="C31" s="1"/>
      <c r="D31" s="1"/>
      <c r="E31" s="1"/>
      <c r="F31" s="1"/>
      <c r="G31" s="1"/>
      <c r="H31" s="3"/>
      <c r="I31" s="5"/>
    </row>
    <row r="32" spans="2:9" ht="15"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2:9" ht="15"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2:9" ht="15"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2:9" ht="15"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2:9" ht="15"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2:9" ht="15">
      <c r="B37" s="2"/>
      <c r="C37" s="1"/>
      <c r="D37" s="1"/>
      <c r="E37" s="1"/>
      <c r="F37" s="1"/>
      <c r="G37" s="1"/>
      <c r="H37" s="3"/>
      <c r="I37" s="5"/>
    </row>
    <row r="38" spans="2:9" ht="15"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2:9" ht="15"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2:9" ht="15"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2:9" ht="15"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2:9" ht="15"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2:9" ht="15"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2:9" ht="15"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2:9" ht="15"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2:9" ht="15">
      <c r="B46" s="1"/>
      <c r="C46" s="1"/>
      <c r="D46" s="1"/>
      <c r="E46" s="1"/>
      <c r="F46" s="1"/>
      <c r="G46" s="1"/>
      <c r="H46" s="3"/>
      <c r="I46" s="5"/>
    </row>
    <row r="47" spans="2:9" ht="15"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2:9" ht="15"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2:9" ht="15"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2:9" ht="15"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2:9" ht="15"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2:9" ht="15"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2:9" ht="15"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2:9" ht="15"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2:9" ht="15"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2:9" ht="15">
      <c r="B56" s="2"/>
      <c r="C56" s="1"/>
      <c r="D56" s="1"/>
      <c r="E56" s="1"/>
      <c r="F56" s="1"/>
      <c r="G56" s="1"/>
      <c r="H56" s="3"/>
      <c r="I56" s="5"/>
    </row>
    <row r="57" spans="2:9" ht="15"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2:9" ht="15">
      <c r="B58" s="30">
        <v>1</v>
      </c>
      <c r="C58" s="130" t="s">
        <v>63</v>
      </c>
      <c r="D58" s="131"/>
      <c r="E58" s="131"/>
      <c r="F58" s="131"/>
      <c r="G58" s="131"/>
      <c r="H58" s="132"/>
      <c r="I58" s="31">
        <v>0</v>
      </c>
    </row>
    <row r="59" spans="2:9" ht="15">
      <c r="B59" s="30">
        <v>2</v>
      </c>
      <c r="C59" s="130"/>
      <c r="D59" s="131"/>
      <c r="E59" s="131"/>
      <c r="F59" s="131"/>
      <c r="G59" s="131"/>
      <c r="H59" s="132"/>
      <c r="I59" s="31"/>
    </row>
    <row r="60" spans="2:9" ht="15">
      <c r="B60" s="30">
        <v>3</v>
      </c>
      <c r="C60" s="130"/>
      <c r="D60" s="131"/>
      <c r="E60" s="131"/>
      <c r="F60" s="131"/>
      <c r="G60" s="131"/>
      <c r="H60" s="132"/>
      <c r="I60" s="31"/>
    </row>
    <row r="61" spans="2:9" ht="15"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2:9" ht="15">
      <c r="B62" s="2"/>
      <c r="C62" s="1"/>
      <c r="D62" s="1"/>
      <c r="E62" s="1"/>
      <c r="F62" s="1"/>
      <c r="G62" s="1"/>
      <c r="H62" s="3"/>
      <c r="I62" s="5"/>
    </row>
    <row r="63" spans="2:9" ht="15"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2:9" ht="15">
      <c r="B64" s="2"/>
      <c r="C64" s="1"/>
      <c r="D64" s="1"/>
      <c r="E64" s="1"/>
      <c r="F64" s="1"/>
      <c r="G64" s="1"/>
      <c r="H64" s="3"/>
      <c r="I64" s="5"/>
    </row>
    <row r="65" spans="2:9" ht="15"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2:9" ht="15">
      <c r="B66" s="2"/>
      <c r="C66" s="1"/>
      <c r="D66" s="1"/>
      <c r="E66" s="1"/>
      <c r="F66" s="1"/>
      <c r="G66" s="1"/>
      <c r="H66" s="3"/>
      <c r="I66" s="5"/>
    </row>
    <row r="67" spans="2:9" ht="15"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2:9" ht="15"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2:9" ht="15">
      <c r="B69" s="30">
        <v>2</v>
      </c>
      <c r="C69" s="130" t="s">
        <v>35</v>
      </c>
      <c r="D69" s="131"/>
      <c r="E69" s="131"/>
      <c r="F69" s="131"/>
      <c r="G69" s="131"/>
      <c r="H69" s="132"/>
      <c r="I69" s="31">
        <v>0</v>
      </c>
    </row>
    <row r="70" spans="2:9" ht="15">
      <c r="B70" s="30">
        <v>3</v>
      </c>
      <c r="C70" s="130" t="s">
        <v>36</v>
      </c>
      <c r="D70" s="131"/>
      <c r="E70" s="131"/>
      <c r="F70" s="131"/>
      <c r="G70" s="131"/>
      <c r="H70" s="132"/>
      <c r="I70" s="31">
        <v>0</v>
      </c>
    </row>
    <row r="71" spans="2:9" ht="15">
      <c r="B71" s="121" t="s">
        <v>37</v>
      </c>
      <c r="C71" s="122"/>
      <c r="D71" s="122"/>
      <c r="E71" s="122"/>
      <c r="F71" s="122"/>
      <c r="G71" s="122"/>
      <c r="H71" s="123"/>
      <c r="I71" s="14">
        <f>SUM(I68:I70)</f>
        <v>0</v>
      </c>
    </row>
    <row r="72" spans="2:9" ht="15">
      <c r="B72" s="2"/>
      <c r="C72" s="1"/>
      <c r="D72" s="1"/>
      <c r="E72" s="1"/>
      <c r="F72" s="1"/>
      <c r="G72" s="1"/>
      <c r="H72" s="3"/>
      <c r="I72" s="5"/>
    </row>
    <row r="73" spans="2:9" ht="15">
      <c r="B73" s="127" t="s">
        <v>38</v>
      </c>
      <c r="C73" s="128"/>
      <c r="D73" s="128"/>
      <c r="E73" s="128"/>
      <c r="F73" s="128"/>
      <c r="G73" s="128"/>
      <c r="H73" s="128"/>
      <c r="I73" s="129"/>
    </row>
    <row r="74" spans="2:9" ht="15">
      <c r="B74" s="2"/>
      <c r="C74" s="1"/>
      <c r="D74" s="1"/>
      <c r="E74" s="1"/>
      <c r="F74" s="1"/>
      <c r="G74" s="1"/>
      <c r="H74" s="3"/>
      <c r="I74" s="5"/>
    </row>
    <row r="75" spans="2:9" ht="15">
      <c r="B75" s="8" t="s">
        <v>15</v>
      </c>
      <c r="C75" s="121" t="s">
        <v>41</v>
      </c>
      <c r="D75" s="122"/>
      <c r="E75" s="122"/>
      <c r="F75" s="122"/>
      <c r="G75" s="122"/>
      <c r="H75" s="123"/>
      <c r="I75" s="10" t="s">
        <v>4</v>
      </c>
    </row>
    <row r="76" spans="2:9" ht="15">
      <c r="B76" s="30">
        <v>1</v>
      </c>
      <c r="C76" s="130" t="s">
        <v>40</v>
      </c>
      <c r="D76" s="131"/>
      <c r="E76" s="131"/>
      <c r="F76" s="131"/>
      <c r="G76" s="131"/>
      <c r="H76" s="132"/>
      <c r="I76" s="31">
        <v>0</v>
      </c>
    </row>
    <row r="77" spans="2:9" ht="15">
      <c r="B77" s="30">
        <v>2</v>
      </c>
      <c r="C77" s="130" t="s">
        <v>55</v>
      </c>
      <c r="D77" s="131"/>
      <c r="E77" s="131"/>
      <c r="F77" s="131"/>
      <c r="G77" s="131"/>
      <c r="H77" s="132"/>
      <c r="I77" s="31">
        <v>0</v>
      </c>
    </row>
    <row r="78" spans="2:9" ht="15">
      <c r="B78" s="134" t="s">
        <v>39</v>
      </c>
      <c r="C78" s="135"/>
      <c r="D78" s="135"/>
      <c r="E78" s="135"/>
      <c r="F78" s="135"/>
      <c r="G78" s="135"/>
      <c r="H78" s="136"/>
      <c r="I78" s="14">
        <f>SUM(I76:I77)</f>
        <v>0</v>
      </c>
    </row>
    <row r="79" spans="2:9" ht="15">
      <c r="B79" s="2"/>
      <c r="C79" s="1"/>
      <c r="D79" s="1"/>
      <c r="E79" s="1"/>
      <c r="F79" s="1"/>
      <c r="G79" s="1"/>
      <c r="H79" s="3"/>
      <c r="I79" s="5"/>
    </row>
    <row r="80" spans="2:9" ht="15">
      <c r="B80" s="127" t="s">
        <v>46</v>
      </c>
      <c r="C80" s="128"/>
      <c r="D80" s="128"/>
      <c r="E80" s="128"/>
      <c r="F80" s="128"/>
      <c r="G80" s="128"/>
      <c r="H80" s="128"/>
      <c r="I80" s="129"/>
    </row>
    <row r="81" spans="2:9" ht="15">
      <c r="B81" s="2"/>
      <c r="C81" s="1"/>
      <c r="D81" s="1"/>
      <c r="E81" s="1"/>
      <c r="F81" s="1"/>
      <c r="G81" s="1"/>
      <c r="H81" s="3"/>
      <c r="I81" s="5"/>
    </row>
    <row r="82" spans="2:9" ht="15">
      <c r="B82" s="8" t="s">
        <v>15</v>
      </c>
      <c r="C82" s="121" t="s">
        <v>57</v>
      </c>
      <c r="D82" s="122"/>
      <c r="E82" s="122"/>
      <c r="F82" s="122"/>
      <c r="G82" s="123"/>
      <c r="H82" s="9" t="s">
        <v>3</v>
      </c>
      <c r="I82" s="10" t="s">
        <v>4</v>
      </c>
    </row>
    <row r="83" spans="2:9" ht="15">
      <c r="B83" s="8">
        <v>1</v>
      </c>
      <c r="C83" s="124" t="s">
        <v>47</v>
      </c>
      <c r="D83" s="125"/>
      <c r="E83" s="125"/>
      <c r="F83" s="125"/>
      <c r="G83" s="126"/>
      <c r="H83" s="73">
        <v>0.076</v>
      </c>
      <c r="I83" s="12">
        <f>$I$86/$H$86*H83</f>
        <v>0</v>
      </c>
    </row>
    <row r="84" spans="2:9" ht="15">
      <c r="B84" s="8">
        <v>2</v>
      </c>
      <c r="C84" s="124" t="s">
        <v>48</v>
      </c>
      <c r="D84" s="125"/>
      <c r="E84" s="125"/>
      <c r="F84" s="125"/>
      <c r="G84" s="126"/>
      <c r="H84" s="73">
        <v>0.0165</v>
      </c>
      <c r="I84" s="12">
        <f>$I$86/$H$86*H84</f>
        <v>0</v>
      </c>
    </row>
    <row r="85" spans="2:9" ht="15">
      <c r="B85" s="8">
        <v>3</v>
      </c>
      <c r="C85" s="124" t="s">
        <v>49</v>
      </c>
      <c r="D85" s="125"/>
      <c r="E85" s="125"/>
      <c r="F85" s="125"/>
      <c r="G85" s="126"/>
      <c r="H85" s="13">
        <v>0.05</v>
      </c>
      <c r="I85" s="12">
        <f>$I$86/$H$86*H85</f>
        <v>0</v>
      </c>
    </row>
    <row r="86" spans="2:9" ht="15">
      <c r="B86" s="121" t="s">
        <v>2</v>
      </c>
      <c r="C86" s="122"/>
      <c r="D86" s="122"/>
      <c r="E86" s="122"/>
      <c r="F86" s="122"/>
      <c r="G86" s="123"/>
      <c r="H86" s="16">
        <f>SUM(H83:H85)</f>
        <v>0.14250000000000002</v>
      </c>
      <c r="I86" s="14">
        <f>ROUND(((I63+I71)*$H$86)/(1-$H$86),2)</f>
        <v>0</v>
      </c>
    </row>
    <row r="87" spans="2:9" ht="15">
      <c r="B87" s="2"/>
      <c r="C87" s="1"/>
      <c r="D87" s="1"/>
      <c r="E87" s="1"/>
      <c r="F87" s="1"/>
      <c r="G87" s="1"/>
      <c r="H87" s="3"/>
      <c r="I87" s="5"/>
    </row>
    <row r="88" spans="2:9" ht="15">
      <c r="B88" s="8" t="s">
        <v>15</v>
      </c>
      <c r="C88" s="121" t="s">
        <v>58</v>
      </c>
      <c r="D88" s="122"/>
      <c r="E88" s="122"/>
      <c r="F88" s="122"/>
      <c r="G88" s="123"/>
      <c r="H88" s="9" t="s">
        <v>3</v>
      </c>
      <c r="I88" s="10" t="s">
        <v>4</v>
      </c>
    </row>
    <row r="89" spans="2:9" ht="15">
      <c r="B89" s="8">
        <v>1</v>
      </c>
      <c r="C89" s="124" t="s">
        <v>47</v>
      </c>
      <c r="D89" s="125"/>
      <c r="E89" s="125"/>
      <c r="F89" s="125"/>
      <c r="G89" s="126"/>
      <c r="H89" s="73">
        <v>0.076</v>
      </c>
      <c r="I89" s="12">
        <f>$I$92/$H$92*H89</f>
        <v>0</v>
      </c>
    </row>
    <row r="90" spans="2:9" ht="15">
      <c r="B90" s="8">
        <v>2</v>
      </c>
      <c r="C90" s="124" t="s">
        <v>48</v>
      </c>
      <c r="D90" s="125"/>
      <c r="E90" s="125"/>
      <c r="F90" s="125"/>
      <c r="G90" s="126"/>
      <c r="H90" s="73">
        <v>0.0165</v>
      </c>
      <c r="I90" s="12">
        <f>$I$92/$H$92*H90</f>
        <v>0</v>
      </c>
    </row>
    <row r="91" spans="2:9" ht="15">
      <c r="B91" s="8">
        <v>3</v>
      </c>
      <c r="C91" s="124" t="s">
        <v>49</v>
      </c>
      <c r="D91" s="125"/>
      <c r="E91" s="125"/>
      <c r="F91" s="125"/>
      <c r="G91" s="126"/>
      <c r="H91" s="13">
        <v>0.05</v>
      </c>
      <c r="I91" s="12">
        <f>$I$92/$H$92*H91</f>
        <v>0</v>
      </c>
    </row>
    <row r="92" spans="2:9" ht="15">
      <c r="B92" s="121" t="s">
        <v>2</v>
      </c>
      <c r="C92" s="122"/>
      <c r="D92" s="122"/>
      <c r="E92" s="122"/>
      <c r="F92" s="122"/>
      <c r="G92" s="123"/>
      <c r="H92" s="16">
        <f>SUM(H89:H91)</f>
        <v>0.14250000000000002</v>
      </c>
      <c r="I92" s="14">
        <f>ROUND(((I78)*$H$86)/(1-$H$86),2)</f>
        <v>0</v>
      </c>
    </row>
    <row r="93" spans="2:9" ht="15">
      <c r="B93" s="2"/>
      <c r="C93" s="1"/>
      <c r="D93" s="1"/>
      <c r="E93" s="1"/>
      <c r="F93" s="1"/>
      <c r="G93" s="1"/>
      <c r="H93" s="3"/>
      <c r="I93" s="5"/>
    </row>
    <row r="94" spans="2:9" ht="15">
      <c r="B94" s="121" t="s">
        <v>50</v>
      </c>
      <c r="C94" s="122"/>
      <c r="D94" s="122"/>
      <c r="E94" s="122"/>
      <c r="F94" s="122"/>
      <c r="G94" s="122"/>
      <c r="H94" s="123"/>
      <c r="I94" s="14">
        <f>I92+I86</f>
        <v>0</v>
      </c>
    </row>
    <row r="95" spans="2:9" ht="15">
      <c r="B95" s="2"/>
      <c r="C95" s="1"/>
      <c r="D95" s="1"/>
      <c r="E95" s="1"/>
      <c r="F95" s="1"/>
      <c r="G95" s="1"/>
      <c r="H95" s="3"/>
      <c r="I95" s="5"/>
    </row>
    <row r="96" spans="2:9" ht="15">
      <c r="B96" s="127" t="s">
        <v>70</v>
      </c>
      <c r="C96" s="128"/>
      <c r="D96" s="128"/>
      <c r="E96" s="128"/>
      <c r="F96" s="128"/>
      <c r="G96" s="128"/>
      <c r="H96" s="128"/>
      <c r="I96" s="129"/>
    </row>
    <row r="97" spans="2:9" ht="15">
      <c r="B97" s="2"/>
      <c r="C97" s="1"/>
      <c r="D97" s="1"/>
      <c r="E97" s="1"/>
      <c r="F97" s="1"/>
      <c r="G97" s="1"/>
      <c r="H97" s="3"/>
      <c r="I97" s="5"/>
    </row>
    <row r="98" spans="2:9" ht="15">
      <c r="B98" s="121" t="s">
        <v>71</v>
      </c>
      <c r="C98" s="122"/>
      <c r="D98" s="122"/>
      <c r="E98" s="122"/>
      <c r="F98" s="122"/>
      <c r="G98" s="122"/>
      <c r="H98" s="123"/>
      <c r="I98" s="14">
        <f>I63+I71+I86</f>
        <v>0</v>
      </c>
    </row>
    <row r="99" spans="2:9" ht="15">
      <c r="B99" s="17"/>
      <c r="C99" s="17"/>
      <c r="D99" s="17"/>
      <c r="E99" s="17"/>
      <c r="F99" s="17"/>
      <c r="G99" s="17"/>
      <c r="H99" s="18"/>
      <c r="I99" s="5"/>
    </row>
    <row r="100" spans="2:9" ht="15">
      <c r="B100" s="121" t="s">
        <v>72</v>
      </c>
      <c r="C100" s="122"/>
      <c r="D100" s="122"/>
      <c r="E100" s="122"/>
      <c r="F100" s="122"/>
      <c r="G100" s="122"/>
      <c r="H100" s="123"/>
      <c r="I100" s="14">
        <f>I78+I92</f>
        <v>0</v>
      </c>
    </row>
    <row r="101" spans="2:9" ht="15">
      <c r="B101" s="17"/>
      <c r="C101" s="17"/>
      <c r="D101" s="17"/>
      <c r="E101" s="17"/>
      <c r="F101" s="17"/>
      <c r="G101" s="17"/>
      <c r="H101" s="18"/>
      <c r="I101" s="5"/>
    </row>
    <row r="102" spans="2:9" ht="15">
      <c r="B102" s="121" t="s">
        <v>51</v>
      </c>
      <c r="C102" s="122"/>
      <c r="D102" s="122"/>
      <c r="E102" s="122"/>
      <c r="F102" s="122"/>
      <c r="G102" s="122"/>
      <c r="H102" s="123"/>
      <c r="I102" s="14">
        <f>I63+I71+I78+I94</f>
        <v>0</v>
      </c>
    </row>
  </sheetData>
  <sheetProtection password="DFA0" sheet="1"/>
  <mergeCells count="77">
    <mergeCell ref="B100:H100"/>
    <mergeCell ref="B94:H94"/>
    <mergeCell ref="C68:H68"/>
    <mergeCell ref="B73:I73"/>
    <mergeCell ref="C75:H75"/>
    <mergeCell ref="C76:H76"/>
    <mergeCell ref="B98:H98"/>
    <mergeCell ref="B102:H102"/>
    <mergeCell ref="C89:G89"/>
    <mergeCell ref="C90:G90"/>
    <mergeCell ref="C91:G91"/>
    <mergeCell ref="B92:G92"/>
    <mergeCell ref="B96:I96"/>
    <mergeCell ref="C85:G85"/>
    <mergeCell ref="B86:G86"/>
    <mergeCell ref="C88:G88"/>
    <mergeCell ref="B80:I80"/>
    <mergeCell ref="C82:G82"/>
    <mergeCell ref="C83:G83"/>
    <mergeCell ref="C84:G84"/>
    <mergeCell ref="C57:H57"/>
    <mergeCell ref="C59:H59"/>
    <mergeCell ref="C60:H60"/>
    <mergeCell ref="C69:H69"/>
    <mergeCell ref="C77:H77"/>
    <mergeCell ref="B78:H78"/>
    <mergeCell ref="B61:H61"/>
    <mergeCell ref="B63:H63"/>
    <mergeCell ref="B65:I65"/>
    <mergeCell ref="C67:H67"/>
    <mergeCell ref="B45:G45"/>
    <mergeCell ref="C70:H70"/>
    <mergeCell ref="C49:G49"/>
    <mergeCell ref="C50:G50"/>
    <mergeCell ref="C51:G51"/>
    <mergeCell ref="C52:G52"/>
    <mergeCell ref="C53:G53"/>
    <mergeCell ref="C58:H58"/>
    <mergeCell ref="C54:G54"/>
    <mergeCell ref="B55:G55"/>
    <mergeCell ref="B30:G30"/>
    <mergeCell ref="C32:G32"/>
    <mergeCell ref="C47:G47"/>
    <mergeCell ref="C34:G34"/>
    <mergeCell ref="C35:G35"/>
    <mergeCell ref="B36:G36"/>
    <mergeCell ref="C38:G38"/>
    <mergeCell ref="C40:G40"/>
    <mergeCell ref="C41:G41"/>
    <mergeCell ref="C42:G42"/>
    <mergeCell ref="C24:G24"/>
    <mergeCell ref="B14:I14"/>
    <mergeCell ref="C26:G26"/>
    <mergeCell ref="C18:G18"/>
    <mergeCell ref="B71:H71"/>
    <mergeCell ref="C44:G44"/>
    <mergeCell ref="C25:G25"/>
    <mergeCell ref="C48:G48"/>
    <mergeCell ref="C27:G27"/>
    <mergeCell ref="C29:G29"/>
    <mergeCell ref="C43:G43"/>
    <mergeCell ref="B12:H12"/>
    <mergeCell ref="C39:G39"/>
    <mergeCell ref="C16:G16"/>
    <mergeCell ref="C17:H17"/>
    <mergeCell ref="C33:G33"/>
    <mergeCell ref="B19:H19"/>
    <mergeCell ref="C21:G21"/>
    <mergeCell ref="C22:G22"/>
    <mergeCell ref="C23:G23"/>
    <mergeCell ref="B9:I9"/>
    <mergeCell ref="B10:I10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2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57421875" style="37" customWidth="1"/>
    <col min="2" max="2" width="3.00390625" style="37" customWidth="1"/>
    <col min="3" max="3" width="5.421875" style="37" customWidth="1"/>
    <col min="4" max="4" width="45.00390625" style="37" customWidth="1"/>
    <col min="5" max="7" width="9.140625" style="37" customWidth="1"/>
    <col min="8" max="8" width="11.8515625" style="37" customWidth="1"/>
    <col min="9" max="9" width="13.28125" style="37" customWidth="1"/>
    <col min="10" max="16384" width="9.140625" style="37" customWidth="1"/>
  </cols>
  <sheetData>
    <row r="2" spans="2:9" ht="15">
      <c r="B2" s="121" t="s">
        <v>56</v>
      </c>
      <c r="C2" s="122"/>
      <c r="D2" s="122"/>
      <c r="E2" s="122"/>
      <c r="F2" s="122"/>
      <c r="G2" s="122"/>
      <c r="H2" s="122"/>
      <c r="I2" s="123"/>
    </row>
    <row r="3" spans="2:9" ht="15">
      <c r="B3" s="1"/>
      <c r="C3" s="1"/>
      <c r="D3" s="1"/>
      <c r="E3" s="1"/>
      <c r="F3" s="1"/>
      <c r="G3" s="1"/>
      <c r="H3" s="3"/>
      <c r="I3" s="1"/>
    </row>
    <row r="4" spans="2:9" ht="15">
      <c r="B4" s="121" t="s">
        <v>84</v>
      </c>
      <c r="C4" s="122"/>
      <c r="D4" s="122"/>
      <c r="E4" s="122"/>
      <c r="F4" s="122"/>
      <c r="G4" s="122"/>
      <c r="H4" s="122"/>
      <c r="I4" s="123"/>
    </row>
    <row r="5" spans="2:9" ht="15">
      <c r="B5" s="121" t="s">
        <v>85</v>
      </c>
      <c r="C5" s="122"/>
      <c r="D5" s="122"/>
      <c r="E5" s="122"/>
      <c r="F5" s="122"/>
      <c r="G5" s="122"/>
      <c r="H5" s="122"/>
      <c r="I5" s="123"/>
    </row>
    <row r="6" spans="2:9" ht="15">
      <c r="B6" s="6"/>
      <c r="C6" s="6"/>
      <c r="D6" s="6"/>
      <c r="E6" s="6"/>
      <c r="F6" s="6"/>
      <c r="G6" s="6"/>
      <c r="H6" s="7"/>
      <c r="I6" s="6"/>
    </row>
    <row r="7" spans="2:9" ht="15">
      <c r="B7" s="137" t="s">
        <v>54</v>
      </c>
      <c r="C7" s="138"/>
      <c r="D7" s="138"/>
      <c r="E7" s="138"/>
      <c r="F7" s="138"/>
      <c r="G7" s="138"/>
      <c r="H7" s="138"/>
      <c r="I7" s="139"/>
    </row>
    <row r="8" spans="2:9" ht="15">
      <c r="B8" s="121" t="s">
        <v>112</v>
      </c>
      <c r="C8" s="122"/>
      <c r="D8" s="122"/>
      <c r="E8" s="122"/>
      <c r="F8" s="122"/>
      <c r="G8" s="122"/>
      <c r="H8" s="122"/>
      <c r="I8" s="123"/>
    </row>
    <row r="9" spans="2:9" ht="15">
      <c r="B9" s="143" t="s">
        <v>77</v>
      </c>
      <c r="C9" s="144"/>
      <c r="D9" s="144"/>
      <c r="E9" s="144"/>
      <c r="F9" s="144"/>
      <c r="G9" s="144"/>
      <c r="H9" s="144"/>
      <c r="I9" s="145"/>
    </row>
    <row r="10" spans="2:9" ht="15">
      <c r="B10" s="115" t="s">
        <v>82</v>
      </c>
      <c r="C10" s="90"/>
      <c r="D10" s="90"/>
      <c r="E10" s="90"/>
      <c r="F10" s="90"/>
      <c r="G10" s="90"/>
      <c r="H10" s="90"/>
      <c r="I10" s="90"/>
    </row>
    <row r="11" spans="2:9" ht="15.75" thickBot="1">
      <c r="B11" s="6"/>
      <c r="C11" s="6"/>
      <c r="D11" s="6"/>
      <c r="E11" s="6"/>
      <c r="F11" s="6"/>
      <c r="G11" s="6"/>
      <c r="H11" s="7"/>
      <c r="I11" s="6"/>
    </row>
    <row r="12" spans="2:9" ht="15.75" thickBot="1">
      <c r="B12" s="121" t="s">
        <v>52</v>
      </c>
      <c r="C12" s="122"/>
      <c r="D12" s="122"/>
      <c r="E12" s="122"/>
      <c r="F12" s="122"/>
      <c r="G12" s="122"/>
      <c r="H12" s="122"/>
      <c r="I12" s="32" t="s">
        <v>87</v>
      </c>
    </row>
    <row r="13" spans="2:9" ht="15">
      <c r="B13" s="2"/>
      <c r="C13" s="1"/>
      <c r="D13" s="1"/>
      <c r="E13" s="1"/>
      <c r="F13" s="1"/>
      <c r="G13" s="1"/>
      <c r="H13" s="3"/>
      <c r="I13" s="5"/>
    </row>
    <row r="14" spans="2:9" ht="15"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2:9" ht="15">
      <c r="B15" s="2"/>
      <c r="C15" s="1"/>
      <c r="D15" s="1"/>
      <c r="E15" s="1"/>
      <c r="F15" s="1"/>
      <c r="G15" s="1"/>
      <c r="H15" s="3"/>
      <c r="I15" s="5"/>
    </row>
    <row r="16" spans="2:9" ht="15"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2:9" ht="15">
      <c r="B17" s="8">
        <v>1</v>
      </c>
      <c r="C17" s="140" t="s">
        <v>0</v>
      </c>
      <c r="D17" s="141"/>
      <c r="E17" s="141"/>
      <c r="F17" s="141"/>
      <c r="G17" s="141"/>
      <c r="H17" s="142"/>
      <c r="I17" s="12" t="str">
        <f>$I$12</f>
        <v>R$</v>
      </c>
    </row>
    <row r="18" spans="2:9" ht="15">
      <c r="B18" s="8"/>
      <c r="C18" s="124"/>
      <c r="D18" s="125"/>
      <c r="E18" s="125"/>
      <c r="F18" s="125"/>
      <c r="G18" s="126"/>
      <c r="H18" s="13"/>
      <c r="I18" s="12"/>
    </row>
    <row r="19" spans="2:9" ht="15"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2:9" ht="15">
      <c r="B20" s="2"/>
      <c r="C20" s="1"/>
      <c r="D20" s="1"/>
      <c r="E20" s="1"/>
      <c r="F20" s="1"/>
      <c r="G20" s="1"/>
      <c r="H20" s="3"/>
      <c r="I20" s="5"/>
    </row>
    <row r="21" spans="2:9" ht="15"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2:9" ht="15"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2:9" ht="15"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2:9" ht="15"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2:9" ht="15"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2:9" ht="15"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2:9" ht="15"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2:9" ht="15"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2:9" ht="15"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2:9" ht="15"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2:9" ht="15">
      <c r="B31" s="2"/>
      <c r="C31" s="1"/>
      <c r="D31" s="1"/>
      <c r="E31" s="1"/>
      <c r="F31" s="1"/>
      <c r="G31" s="1"/>
      <c r="H31" s="3"/>
      <c r="I31" s="5"/>
    </row>
    <row r="32" spans="2:9" ht="15"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2:9" ht="15"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2:9" ht="15"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2:9" ht="15"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2:9" ht="15"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2:9" ht="15">
      <c r="B37" s="2"/>
      <c r="C37" s="1"/>
      <c r="D37" s="1"/>
      <c r="E37" s="1"/>
      <c r="F37" s="1"/>
      <c r="G37" s="1"/>
      <c r="H37" s="3"/>
      <c r="I37" s="5"/>
    </row>
    <row r="38" spans="2:9" ht="15"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2:9" ht="15"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2:9" ht="15"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2:9" ht="15"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2:9" ht="15"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2:9" ht="15"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2:9" ht="15"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2:9" ht="15"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2:9" ht="15">
      <c r="B46" s="1"/>
      <c r="C46" s="1"/>
      <c r="D46" s="1"/>
      <c r="E46" s="1"/>
      <c r="F46" s="1"/>
      <c r="G46" s="1"/>
      <c r="H46" s="3"/>
      <c r="I46" s="5"/>
    </row>
    <row r="47" spans="2:9" ht="15"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2:9" ht="15"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2:9" ht="15"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2:9" ht="15"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2:9" ht="15"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2:9" ht="15"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2:9" ht="15"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2:9" ht="15"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2:9" ht="15"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2:9" ht="15">
      <c r="B56" s="2"/>
      <c r="C56" s="1"/>
      <c r="D56" s="1"/>
      <c r="E56" s="1"/>
      <c r="F56" s="1"/>
      <c r="G56" s="1"/>
      <c r="H56" s="3"/>
      <c r="I56" s="5"/>
    </row>
    <row r="57" spans="2:9" ht="15"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2:9" ht="15">
      <c r="B58" s="30">
        <v>1</v>
      </c>
      <c r="C58" s="130" t="s">
        <v>63</v>
      </c>
      <c r="D58" s="131"/>
      <c r="E58" s="131"/>
      <c r="F58" s="131"/>
      <c r="G58" s="131"/>
      <c r="H58" s="132"/>
      <c r="I58" s="31"/>
    </row>
    <row r="59" spans="2:9" ht="15">
      <c r="B59" s="30">
        <v>2</v>
      </c>
      <c r="C59" s="130"/>
      <c r="D59" s="131"/>
      <c r="E59" s="131"/>
      <c r="F59" s="131"/>
      <c r="G59" s="131"/>
      <c r="H59" s="132"/>
      <c r="I59" s="31"/>
    </row>
    <row r="60" spans="2:9" ht="15">
      <c r="B60" s="30">
        <v>3</v>
      </c>
      <c r="C60" s="130"/>
      <c r="D60" s="131"/>
      <c r="E60" s="131"/>
      <c r="F60" s="131"/>
      <c r="G60" s="131"/>
      <c r="H60" s="132"/>
      <c r="I60" s="31"/>
    </row>
    <row r="61" spans="2:9" ht="15"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2:9" ht="15">
      <c r="B62" s="2"/>
      <c r="C62" s="1"/>
      <c r="D62" s="1"/>
      <c r="E62" s="1"/>
      <c r="F62" s="1"/>
      <c r="G62" s="1"/>
      <c r="H62" s="3"/>
      <c r="I62" s="5"/>
    </row>
    <row r="63" spans="2:9" ht="15"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2:9" ht="15">
      <c r="B64" s="2"/>
      <c r="C64" s="1"/>
      <c r="D64" s="1"/>
      <c r="E64" s="1"/>
      <c r="F64" s="1"/>
      <c r="G64" s="1"/>
      <c r="H64" s="3"/>
      <c r="I64" s="5"/>
    </row>
    <row r="65" spans="2:9" ht="15"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2:9" ht="15">
      <c r="B66" s="2"/>
      <c r="C66" s="1"/>
      <c r="D66" s="1"/>
      <c r="E66" s="1"/>
      <c r="F66" s="1"/>
      <c r="G66" s="1"/>
      <c r="H66" s="3"/>
      <c r="I66" s="5"/>
    </row>
    <row r="67" spans="2:9" ht="15"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2:9" ht="15"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2:9" ht="15">
      <c r="B69" s="30">
        <v>2</v>
      </c>
      <c r="C69" s="130" t="s">
        <v>35</v>
      </c>
      <c r="D69" s="131"/>
      <c r="E69" s="131"/>
      <c r="F69" s="131"/>
      <c r="G69" s="131"/>
      <c r="H69" s="132"/>
      <c r="I69" s="31">
        <v>0</v>
      </c>
    </row>
    <row r="70" spans="2:9" ht="15">
      <c r="B70" s="30">
        <v>3</v>
      </c>
      <c r="C70" s="130" t="s">
        <v>36</v>
      </c>
      <c r="D70" s="131"/>
      <c r="E70" s="131"/>
      <c r="F70" s="131"/>
      <c r="G70" s="131"/>
      <c r="H70" s="132"/>
      <c r="I70" s="31">
        <v>0</v>
      </c>
    </row>
    <row r="71" spans="2:9" ht="15">
      <c r="B71" s="121" t="s">
        <v>37</v>
      </c>
      <c r="C71" s="122"/>
      <c r="D71" s="122"/>
      <c r="E71" s="122"/>
      <c r="F71" s="122"/>
      <c r="G71" s="122"/>
      <c r="H71" s="123"/>
      <c r="I71" s="14">
        <f>SUM(I68:I70)</f>
        <v>0</v>
      </c>
    </row>
    <row r="72" spans="2:9" ht="15">
      <c r="B72" s="2"/>
      <c r="C72" s="1"/>
      <c r="D72" s="1"/>
      <c r="E72" s="1"/>
      <c r="F72" s="1"/>
      <c r="G72" s="1"/>
      <c r="H72" s="3"/>
      <c r="I72" s="5"/>
    </row>
    <row r="73" spans="2:9" ht="15">
      <c r="B73" s="127" t="s">
        <v>38</v>
      </c>
      <c r="C73" s="128"/>
      <c r="D73" s="128"/>
      <c r="E73" s="128"/>
      <c r="F73" s="128"/>
      <c r="G73" s="128"/>
      <c r="H73" s="128"/>
      <c r="I73" s="129"/>
    </row>
    <row r="74" spans="2:9" ht="15">
      <c r="B74" s="2"/>
      <c r="C74" s="1"/>
      <c r="D74" s="1"/>
      <c r="E74" s="1"/>
      <c r="F74" s="1"/>
      <c r="G74" s="1"/>
      <c r="H74" s="3"/>
      <c r="I74" s="5"/>
    </row>
    <row r="75" spans="2:9" ht="15">
      <c r="B75" s="8" t="s">
        <v>15</v>
      </c>
      <c r="C75" s="121" t="s">
        <v>41</v>
      </c>
      <c r="D75" s="122"/>
      <c r="E75" s="122"/>
      <c r="F75" s="122"/>
      <c r="G75" s="122"/>
      <c r="H75" s="123"/>
      <c r="I75" s="10" t="s">
        <v>4</v>
      </c>
    </row>
    <row r="76" spans="2:9" ht="15">
      <c r="B76" s="30">
        <v>1</v>
      </c>
      <c r="C76" s="130" t="s">
        <v>40</v>
      </c>
      <c r="D76" s="131"/>
      <c r="E76" s="131"/>
      <c r="F76" s="131"/>
      <c r="G76" s="131"/>
      <c r="H76" s="132"/>
      <c r="I76" s="31">
        <v>0</v>
      </c>
    </row>
    <row r="77" spans="2:9" ht="15">
      <c r="B77" s="30">
        <v>2</v>
      </c>
      <c r="C77" s="130" t="s">
        <v>55</v>
      </c>
      <c r="D77" s="131"/>
      <c r="E77" s="131"/>
      <c r="F77" s="131"/>
      <c r="G77" s="131"/>
      <c r="H77" s="132"/>
      <c r="I77" s="31">
        <v>0</v>
      </c>
    </row>
    <row r="78" spans="2:9" ht="15">
      <c r="B78" s="134" t="s">
        <v>39</v>
      </c>
      <c r="C78" s="135"/>
      <c r="D78" s="135"/>
      <c r="E78" s="135"/>
      <c r="F78" s="135"/>
      <c r="G78" s="135"/>
      <c r="H78" s="136"/>
      <c r="I78" s="14">
        <f>SUM(I76:I77)</f>
        <v>0</v>
      </c>
    </row>
    <row r="79" spans="2:9" ht="15">
      <c r="B79" s="2"/>
      <c r="C79" s="1"/>
      <c r="D79" s="1"/>
      <c r="E79" s="1"/>
      <c r="F79" s="1"/>
      <c r="G79" s="1"/>
      <c r="H79" s="3"/>
      <c r="I79" s="5"/>
    </row>
    <row r="80" spans="2:9" ht="15">
      <c r="B80" s="127" t="s">
        <v>46</v>
      </c>
      <c r="C80" s="128"/>
      <c r="D80" s="128"/>
      <c r="E80" s="128"/>
      <c r="F80" s="128"/>
      <c r="G80" s="128"/>
      <c r="H80" s="128"/>
      <c r="I80" s="129"/>
    </row>
    <row r="81" spans="2:9" ht="15">
      <c r="B81" s="2"/>
      <c r="C81" s="1"/>
      <c r="D81" s="1"/>
      <c r="E81" s="1"/>
      <c r="F81" s="1"/>
      <c r="G81" s="1"/>
      <c r="H81" s="3"/>
      <c r="I81" s="5"/>
    </row>
    <row r="82" spans="2:9" ht="15">
      <c r="B82" s="8" t="s">
        <v>15</v>
      </c>
      <c r="C82" s="121" t="s">
        <v>57</v>
      </c>
      <c r="D82" s="122"/>
      <c r="E82" s="122"/>
      <c r="F82" s="122"/>
      <c r="G82" s="123"/>
      <c r="H82" s="9" t="s">
        <v>3</v>
      </c>
      <c r="I82" s="10" t="s">
        <v>4</v>
      </c>
    </row>
    <row r="83" spans="2:9" ht="15">
      <c r="B83" s="8">
        <v>1</v>
      </c>
      <c r="C83" s="124" t="s">
        <v>47</v>
      </c>
      <c r="D83" s="125"/>
      <c r="E83" s="125"/>
      <c r="F83" s="125"/>
      <c r="G83" s="126"/>
      <c r="H83" s="73">
        <v>0.076</v>
      </c>
      <c r="I83" s="12">
        <f>$I$86/$H$86*H83</f>
        <v>0</v>
      </c>
    </row>
    <row r="84" spans="2:9" ht="15">
      <c r="B84" s="8">
        <v>2</v>
      </c>
      <c r="C84" s="124" t="s">
        <v>48</v>
      </c>
      <c r="D84" s="125"/>
      <c r="E84" s="125"/>
      <c r="F84" s="125"/>
      <c r="G84" s="126"/>
      <c r="H84" s="73">
        <v>0.0165</v>
      </c>
      <c r="I84" s="12">
        <f>$I$86/$H$86*H84</f>
        <v>0</v>
      </c>
    </row>
    <row r="85" spans="2:9" ht="15">
      <c r="B85" s="8">
        <v>3</v>
      </c>
      <c r="C85" s="124" t="s">
        <v>49</v>
      </c>
      <c r="D85" s="125"/>
      <c r="E85" s="125"/>
      <c r="F85" s="125"/>
      <c r="G85" s="126"/>
      <c r="H85" s="13">
        <v>0.05</v>
      </c>
      <c r="I85" s="12">
        <f>$I$86/$H$86*H85</f>
        <v>0</v>
      </c>
    </row>
    <row r="86" spans="2:9" ht="15">
      <c r="B86" s="121" t="s">
        <v>2</v>
      </c>
      <c r="C86" s="122"/>
      <c r="D86" s="122"/>
      <c r="E86" s="122"/>
      <c r="F86" s="122"/>
      <c r="G86" s="123"/>
      <c r="H86" s="16">
        <f>SUM(H83:H85)</f>
        <v>0.14250000000000002</v>
      </c>
      <c r="I86" s="14">
        <f>ROUND(((I63+I71)*$H$86)/(1-$H$86),2)</f>
        <v>0</v>
      </c>
    </row>
    <row r="87" spans="2:9" ht="15">
      <c r="B87" s="2"/>
      <c r="C87" s="1"/>
      <c r="D87" s="1"/>
      <c r="E87" s="1"/>
      <c r="F87" s="1"/>
      <c r="G87" s="1"/>
      <c r="H87" s="3"/>
      <c r="I87" s="5"/>
    </row>
    <row r="88" spans="2:9" ht="15">
      <c r="B88" s="8" t="s">
        <v>15</v>
      </c>
      <c r="C88" s="121" t="s">
        <v>58</v>
      </c>
      <c r="D88" s="122"/>
      <c r="E88" s="122"/>
      <c r="F88" s="122"/>
      <c r="G88" s="123"/>
      <c r="H88" s="9" t="s">
        <v>3</v>
      </c>
      <c r="I88" s="10" t="s">
        <v>4</v>
      </c>
    </row>
    <row r="89" spans="2:9" ht="15">
      <c r="B89" s="8">
        <v>1</v>
      </c>
      <c r="C89" s="124" t="s">
        <v>47</v>
      </c>
      <c r="D89" s="125"/>
      <c r="E89" s="125"/>
      <c r="F89" s="125"/>
      <c r="G89" s="126"/>
      <c r="H89" s="73">
        <v>0.076</v>
      </c>
      <c r="I89" s="12">
        <f>$I$92/$H$92*H89</f>
        <v>0</v>
      </c>
    </row>
    <row r="90" spans="2:9" ht="15">
      <c r="B90" s="8">
        <v>2</v>
      </c>
      <c r="C90" s="124" t="s">
        <v>48</v>
      </c>
      <c r="D90" s="125"/>
      <c r="E90" s="125"/>
      <c r="F90" s="125"/>
      <c r="G90" s="126"/>
      <c r="H90" s="73">
        <v>0.0165</v>
      </c>
      <c r="I90" s="12">
        <f>$I$92/$H$92*H90</f>
        <v>0</v>
      </c>
    </row>
    <row r="91" spans="2:9" ht="15">
      <c r="B91" s="8">
        <v>3</v>
      </c>
      <c r="C91" s="124" t="s">
        <v>49</v>
      </c>
      <c r="D91" s="125"/>
      <c r="E91" s="125"/>
      <c r="F91" s="125"/>
      <c r="G91" s="126"/>
      <c r="H91" s="13">
        <v>0.05</v>
      </c>
      <c r="I91" s="12">
        <f>$I$92/$H$92*H91</f>
        <v>0</v>
      </c>
    </row>
    <row r="92" spans="2:9" ht="15">
      <c r="B92" s="121" t="s">
        <v>2</v>
      </c>
      <c r="C92" s="122"/>
      <c r="D92" s="122"/>
      <c r="E92" s="122"/>
      <c r="F92" s="122"/>
      <c r="G92" s="123"/>
      <c r="H92" s="16">
        <f>SUM(H89:H91)</f>
        <v>0.14250000000000002</v>
      </c>
      <c r="I92" s="14">
        <f>ROUND(((I78)*$H$86)/(1-$H$86),2)</f>
        <v>0</v>
      </c>
    </row>
    <row r="93" spans="2:9" ht="15">
      <c r="B93" s="2"/>
      <c r="C93" s="1"/>
      <c r="D93" s="1"/>
      <c r="E93" s="1"/>
      <c r="F93" s="1"/>
      <c r="G93" s="1"/>
      <c r="H93" s="3"/>
      <c r="I93" s="5"/>
    </row>
    <row r="94" spans="2:9" ht="15">
      <c r="B94" s="121" t="s">
        <v>50</v>
      </c>
      <c r="C94" s="122"/>
      <c r="D94" s="122"/>
      <c r="E94" s="122"/>
      <c r="F94" s="122"/>
      <c r="G94" s="122"/>
      <c r="H94" s="123"/>
      <c r="I94" s="14">
        <f>I92+I86</f>
        <v>0</v>
      </c>
    </row>
    <row r="95" spans="2:9" ht="15">
      <c r="B95" s="2"/>
      <c r="C95" s="1"/>
      <c r="D95" s="1"/>
      <c r="E95" s="1"/>
      <c r="F95" s="1"/>
      <c r="G95" s="1"/>
      <c r="H95" s="3"/>
      <c r="I95" s="5"/>
    </row>
    <row r="96" spans="2:9" ht="15">
      <c r="B96" s="127" t="s">
        <v>70</v>
      </c>
      <c r="C96" s="128"/>
      <c r="D96" s="128"/>
      <c r="E96" s="128"/>
      <c r="F96" s="128"/>
      <c r="G96" s="128"/>
      <c r="H96" s="128"/>
      <c r="I96" s="129"/>
    </row>
    <row r="97" spans="2:9" ht="15">
      <c r="B97" s="2"/>
      <c r="C97" s="1"/>
      <c r="D97" s="1"/>
      <c r="E97" s="1"/>
      <c r="F97" s="1"/>
      <c r="G97" s="1"/>
      <c r="H97" s="3"/>
      <c r="I97" s="5"/>
    </row>
    <row r="98" spans="2:9" ht="15">
      <c r="B98" s="121" t="s">
        <v>71</v>
      </c>
      <c r="C98" s="122"/>
      <c r="D98" s="122"/>
      <c r="E98" s="122"/>
      <c r="F98" s="122"/>
      <c r="G98" s="122"/>
      <c r="H98" s="123"/>
      <c r="I98" s="14">
        <f>I63+I71+I86</f>
        <v>0</v>
      </c>
    </row>
    <row r="99" spans="2:9" ht="15">
      <c r="B99" s="17"/>
      <c r="C99" s="17"/>
      <c r="D99" s="17"/>
      <c r="E99" s="17"/>
      <c r="F99" s="17"/>
      <c r="G99" s="17"/>
      <c r="H99" s="18"/>
      <c r="I99" s="5"/>
    </row>
    <row r="100" spans="2:9" ht="15">
      <c r="B100" s="121" t="s">
        <v>72</v>
      </c>
      <c r="C100" s="122"/>
      <c r="D100" s="122"/>
      <c r="E100" s="122"/>
      <c r="F100" s="122"/>
      <c r="G100" s="122"/>
      <c r="H100" s="123"/>
      <c r="I100" s="14">
        <f>I78+I92</f>
        <v>0</v>
      </c>
    </row>
    <row r="101" spans="2:9" ht="15">
      <c r="B101" s="17"/>
      <c r="C101" s="17"/>
      <c r="D101" s="17"/>
      <c r="E101" s="17"/>
      <c r="F101" s="17"/>
      <c r="G101" s="17"/>
      <c r="H101" s="18"/>
      <c r="I101" s="5"/>
    </row>
    <row r="102" spans="2:9" ht="15">
      <c r="B102" s="121" t="s">
        <v>51</v>
      </c>
      <c r="C102" s="122"/>
      <c r="D102" s="122"/>
      <c r="E102" s="122"/>
      <c r="F102" s="122"/>
      <c r="G102" s="122"/>
      <c r="H102" s="123"/>
      <c r="I102" s="14">
        <f>I63+I71+I78+I94</f>
        <v>0</v>
      </c>
    </row>
  </sheetData>
  <sheetProtection password="DFA0" sheet="1"/>
  <mergeCells count="77">
    <mergeCell ref="B100:H100"/>
    <mergeCell ref="B94:H94"/>
    <mergeCell ref="C68:H68"/>
    <mergeCell ref="B73:I73"/>
    <mergeCell ref="C75:H75"/>
    <mergeCell ref="C76:H76"/>
    <mergeCell ref="B98:H98"/>
    <mergeCell ref="B102:H102"/>
    <mergeCell ref="C89:G89"/>
    <mergeCell ref="C90:G90"/>
    <mergeCell ref="C91:G91"/>
    <mergeCell ref="B92:G92"/>
    <mergeCell ref="B96:I96"/>
    <mergeCell ref="C85:G85"/>
    <mergeCell ref="B86:G86"/>
    <mergeCell ref="C88:G88"/>
    <mergeCell ref="B80:I80"/>
    <mergeCell ref="C82:G82"/>
    <mergeCell ref="C83:G83"/>
    <mergeCell ref="C84:G84"/>
    <mergeCell ref="C57:H57"/>
    <mergeCell ref="C59:H59"/>
    <mergeCell ref="C60:H60"/>
    <mergeCell ref="C69:H69"/>
    <mergeCell ref="C77:H77"/>
    <mergeCell ref="B78:H78"/>
    <mergeCell ref="B61:H61"/>
    <mergeCell ref="B63:H63"/>
    <mergeCell ref="B65:I65"/>
    <mergeCell ref="C67:H67"/>
    <mergeCell ref="B45:G45"/>
    <mergeCell ref="C70:H70"/>
    <mergeCell ref="C49:G49"/>
    <mergeCell ref="C50:G50"/>
    <mergeCell ref="C51:G51"/>
    <mergeCell ref="C52:G52"/>
    <mergeCell ref="C53:G53"/>
    <mergeCell ref="C58:H58"/>
    <mergeCell ref="C54:G54"/>
    <mergeCell ref="B55:G55"/>
    <mergeCell ref="B30:G30"/>
    <mergeCell ref="C32:G32"/>
    <mergeCell ref="C47:G47"/>
    <mergeCell ref="C34:G34"/>
    <mergeCell ref="C35:G35"/>
    <mergeCell ref="B36:G36"/>
    <mergeCell ref="C38:G38"/>
    <mergeCell ref="C40:G40"/>
    <mergeCell ref="C41:G41"/>
    <mergeCell ref="C42:G42"/>
    <mergeCell ref="C24:G24"/>
    <mergeCell ref="B14:I14"/>
    <mergeCell ref="C26:G26"/>
    <mergeCell ref="C18:G18"/>
    <mergeCell ref="B71:H71"/>
    <mergeCell ref="C44:G44"/>
    <mergeCell ref="C25:G25"/>
    <mergeCell ref="C48:G48"/>
    <mergeCell ref="C27:G27"/>
    <mergeCell ref="C29:G29"/>
    <mergeCell ref="C43:G43"/>
    <mergeCell ref="B12:H12"/>
    <mergeCell ref="C39:G39"/>
    <mergeCell ref="C16:G16"/>
    <mergeCell ref="C17:H17"/>
    <mergeCell ref="C33:G33"/>
    <mergeCell ref="B19:H19"/>
    <mergeCell ref="C21:G21"/>
    <mergeCell ref="C22:G22"/>
    <mergeCell ref="C23:G23"/>
    <mergeCell ref="B9:I9"/>
    <mergeCell ref="B10:I10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2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421875" style="37" customWidth="1"/>
    <col min="2" max="2" width="4.28125" style="37" customWidth="1"/>
    <col min="3" max="3" width="45.7109375" style="37" customWidth="1"/>
    <col min="4" max="7" width="9.140625" style="37" customWidth="1"/>
    <col min="8" max="8" width="10.57421875" style="37" bestFit="1" customWidth="1"/>
    <col min="9" max="9" width="12.28125" style="37" customWidth="1"/>
    <col min="10" max="16384" width="9.140625" style="37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85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54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21" t="s">
        <v>113</v>
      </c>
      <c r="C8" s="122"/>
      <c r="D8" s="122"/>
      <c r="E8" s="122"/>
      <c r="F8" s="122"/>
      <c r="G8" s="122"/>
      <c r="H8" s="122"/>
      <c r="I8" s="123"/>
    </row>
    <row r="9" spans="1:9" ht="15">
      <c r="A9" s="1"/>
      <c r="B9" s="143" t="s">
        <v>76</v>
      </c>
      <c r="C9" s="144"/>
      <c r="D9" s="144"/>
      <c r="E9" s="144"/>
      <c r="F9" s="144"/>
      <c r="G9" s="144"/>
      <c r="H9" s="144"/>
      <c r="I9" s="145"/>
    </row>
    <row r="10" spans="1:9" ht="15">
      <c r="A10" s="1"/>
      <c r="B10" s="115" t="s">
        <v>82</v>
      </c>
      <c r="C10" s="115"/>
      <c r="D10" s="115"/>
      <c r="E10" s="115"/>
      <c r="F10" s="115"/>
      <c r="G10" s="115"/>
      <c r="H10" s="115"/>
      <c r="I10" s="115"/>
    </row>
    <row r="11" spans="1:9" ht="15">
      <c r="A11" s="1"/>
      <c r="B11" s="6"/>
      <c r="C11" s="6"/>
      <c r="D11" s="6"/>
      <c r="E11" s="6"/>
      <c r="F11" s="6"/>
      <c r="G11" s="6"/>
      <c r="H11" s="7"/>
      <c r="I11" s="6"/>
    </row>
    <row r="12" spans="1:9" ht="15">
      <c r="A12" s="1"/>
      <c r="B12" s="121" t="s">
        <v>52</v>
      </c>
      <c r="C12" s="122"/>
      <c r="D12" s="122"/>
      <c r="E12" s="122"/>
      <c r="F12" s="122"/>
      <c r="G12" s="122"/>
      <c r="H12" s="123"/>
      <c r="I12" s="33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1:9" ht="15">
      <c r="A15" s="1"/>
      <c r="B15" s="2"/>
      <c r="C15" s="1"/>
      <c r="D15" s="1"/>
      <c r="E15" s="1"/>
      <c r="F15" s="1"/>
      <c r="G15" s="1"/>
      <c r="H15" s="3"/>
      <c r="I15" s="5"/>
    </row>
    <row r="16" spans="1:9" ht="15">
      <c r="A16" s="1"/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1:9" ht="15">
      <c r="A17" s="1"/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$I$12/220*200</f>
        <v>0</v>
      </c>
    </row>
    <row r="18" spans="1:9" ht="15">
      <c r="A18" s="1"/>
      <c r="B18" s="8"/>
      <c r="C18" s="124"/>
      <c r="D18" s="125"/>
      <c r="E18" s="125"/>
      <c r="F18" s="125"/>
      <c r="G18" s="126"/>
      <c r="H18" s="13"/>
      <c r="I18" s="12"/>
    </row>
    <row r="19" spans="1:9" ht="15">
      <c r="A19" s="1"/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1:9" ht="15">
      <c r="A20" s="1"/>
      <c r="B20" s="2"/>
      <c r="C20" s="1"/>
      <c r="D20" s="1"/>
      <c r="E20" s="1"/>
      <c r="F20" s="1"/>
      <c r="G20" s="1"/>
      <c r="H20" s="3"/>
      <c r="I20" s="5"/>
    </row>
    <row r="21" spans="1:9" ht="15">
      <c r="A21" s="1"/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1:9" ht="15">
      <c r="A22" s="1"/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1:9" ht="15">
      <c r="A23" s="1"/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1:9" ht="15">
      <c r="A24" s="1"/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1:9" ht="15">
      <c r="A25" s="1"/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1:9" ht="15">
      <c r="A26" s="1"/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1:9" ht="15">
      <c r="A27" s="1"/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1:9" ht="15">
      <c r="A28" s="1"/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1:9" ht="15">
      <c r="A29" s="1"/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1:9" ht="15">
      <c r="A30" s="1"/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1:9" ht="15">
      <c r="A31" s="1"/>
      <c r="B31" s="2"/>
      <c r="C31" s="1"/>
      <c r="D31" s="1"/>
      <c r="E31" s="1"/>
      <c r="F31" s="1"/>
      <c r="G31" s="1"/>
      <c r="H31" s="3"/>
      <c r="I31" s="5"/>
    </row>
    <row r="32" spans="1:9" ht="15">
      <c r="A32" s="1"/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1:9" ht="15">
      <c r="A33" s="1"/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1:9" ht="15">
      <c r="A34" s="1"/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1:9" ht="15">
      <c r="A35" s="1"/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1:9" ht="15">
      <c r="A36" s="1"/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1:9" ht="15">
      <c r="A37" s="1"/>
      <c r="B37" s="2"/>
      <c r="C37" s="1"/>
      <c r="D37" s="1"/>
      <c r="E37" s="1"/>
      <c r="F37" s="1"/>
      <c r="G37" s="1"/>
      <c r="H37" s="3"/>
      <c r="I37" s="5"/>
    </row>
    <row r="38" spans="1:9" ht="15">
      <c r="A38" s="1"/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1:9" ht="15">
      <c r="A39" s="1"/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1:9" ht="15">
      <c r="A40" s="1"/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1:9" ht="15">
      <c r="A41" s="1"/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1:9" ht="15">
      <c r="A42" s="1"/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1:9" ht="15">
      <c r="A43" s="1"/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1:9" ht="15">
      <c r="A44" s="1"/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1:9" ht="15">
      <c r="A45" s="1"/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1:9" ht="15">
      <c r="A46" s="1"/>
      <c r="B46" s="1"/>
      <c r="C46" s="1"/>
      <c r="D46" s="1"/>
      <c r="E46" s="1"/>
      <c r="F46" s="1"/>
      <c r="G46" s="1"/>
      <c r="H46" s="3"/>
      <c r="I46" s="5"/>
    </row>
    <row r="47" spans="1:9" ht="15">
      <c r="A47" s="1"/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1:9" ht="15">
      <c r="A48" s="1"/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1:9" ht="15">
      <c r="A49" s="1"/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1:9" ht="15">
      <c r="A50" s="1"/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1:9" ht="15">
      <c r="A51" s="1"/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1:9" ht="15">
      <c r="A52" s="1"/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1:9" ht="15">
      <c r="A53" s="1"/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1:9" ht="15">
      <c r="A54" s="1"/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1:9" ht="15">
      <c r="A55" s="1"/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1:9" ht="15">
      <c r="A56" s="1"/>
      <c r="B56" s="2"/>
      <c r="C56" s="1"/>
      <c r="D56" s="1"/>
      <c r="E56" s="1"/>
      <c r="F56" s="1"/>
      <c r="G56" s="1"/>
      <c r="H56" s="3"/>
      <c r="I56" s="5"/>
    </row>
    <row r="57" spans="1:9" ht="15">
      <c r="A57" s="1"/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1:9" ht="15">
      <c r="A58" s="1"/>
      <c r="B58" s="30">
        <v>1</v>
      </c>
      <c r="C58" s="133" t="s">
        <v>63</v>
      </c>
      <c r="D58" s="131"/>
      <c r="E58" s="131"/>
      <c r="F58" s="131"/>
      <c r="G58" s="131"/>
      <c r="H58" s="132"/>
      <c r="I58" s="31">
        <v>0</v>
      </c>
    </row>
    <row r="59" spans="1:9" ht="15">
      <c r="A59" s="1"/>
      <c r="B59" s="30">
        <v>2</v>
      </c>
      <c r="C59" s="130"/>
      <c r="D59" s="131"/>
      <c r="E59" s="131"/>
      <c r="F59" s="131"/>
      <c r="G59" s="131"/>
      <c r="H59" s="132"/>
      <c r="I59" s="31"/>
    </row>
    <row r="60" spans="1:9" ht="15">
      <c r="A60" s="1"/>
      <c r="B60" s="30">
        <v>3</v>
      </c>
      <c r="C60" s="130"/>
      <c r="D60" s="131"/>
      <c r="E60" s="131"/>
      <c r="F60" s="131"/>
      <c r="G60" s="131"/>
      <c r="H60" s="132"/>
      <c r="I60" s="31"/>
    </row>
    <row r="61" spans="1:9" ht="15">
      <c r="A61" s="1"/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1:9" ht="15">
      <c r="A62" s="1"/>
      <c r="B62" s="2"/>
      <c r="C62" s="1"/>
      <c r="D62" s="1"/>
      <c r="E62" s="1"/>
      <c r="F62" s="1"/>
      <c r="G62" s="1"/>
      <c r="H62" s="3"/>
      <c r="I62" s="5"/>
    </row>
    <row r="63" spans="1:9" ht="15">
      <c r="A63" s="1"/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1:9" ht="15">
      <c r="A64" s="1"/>
      <c r="B64" s="2"/>
      <c r="C64" s="1"/>
      <c r="D64" s="1"/>
      <c r="E64" s="1"/>
      <c r="F64" s="1"/>
      <c r="G64" s="1"/>
      <c r="H64" s="3"/>
      <c r="I64" s="5"/>
    </row>
    <row r="65" spans="1:9" ht="15">
      <c r="A65" s="1"/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1:9" ht="15">
      <c r="A66" s="1"/>
      <c r="B66" s="2"/>
      <c r="C66" s="1"/>
      <c r="D66" s="1"/>
      <c r="E66" s="1"/>
      <c r="F66" s="1"/>
      <c r="G66" s="1"/>
      <c r="H66" s="3"/>
      <c r="I66" s="5"/>
    </row>
    <row r="67" spans="1:9" ht="15">
      <c r="A67" s="1"/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1:9" ht="15">
      <c r="A68" s="1"/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1:9" ht="15">
      <c r="A69" s="1"/>
      <c r="B69" s="30">
        <v>2</v>
      </c>
      <c r="C69" s="133" t="s">
        <v>35</v>
      </c>
      <c r="D69" s="131"/>
      <c r="E69" s="131"/>
      <c r="F69" s="131"/>
      <c r="G69" s="131"/>
      <c r="H69" s="132"/>
      <c r="I69" s="31">
        <v>0</v>
      </c>
    </row>
    <row r="70" spans="1:9" ht="15">
      <c r="A70" s="1"/>
      <c r="B70" s="30">
        <v>3</v>
      </c>
      <c r="C70" s="130" t="s">
        <v>36</v>
      </c>
      <c r="D70" s="131"/>
      <c r="E70" s="131"/>
      <c r="F70" s="131"/>
      <c r="G70" s="131"/>
      <c r="H70" s="132"/>
      <c r="I70" s="31">
        <v>0</v>
      </c>
    </row>
    <row r="71" spans="1:9" ht="15">
      <c r="A71" s="1"/>
      <c r="B71" s="121" t="s">
        <v>37</v>
      </c>
      <c r="C71" s="122"/>
      <c r="D71" s="122"/>
      <c r="E71" s="122"/>
      <c r="F71" s="122"/>
      <c r="G71" s="122"/>
      <c r="H71" s="123"/>
      <c r="I71" s="14">
        <f>SUM(I68:I70)</f>
        <v>0</v>
      </c>
    </row>
    <row r="72" spans="1:9" ht="15">
      <c r="A72" s="1"/>
      <c r="B72" s="2"/>
      <c r="C72" s="1"/>
      <c r="D72" s="1"/>
      <c r="E72" s="1"/>
      <c r="F72" s="1"/>
      <c r="G72" s="1"/>
      <c r="H72" s="3"/>
      <c r="I72" s="5"/>
    </row>
    <row r="73" spans="1:9" ht="15">
      <c r="A73" s="1"/>
      <c r="B73" s="127" t="s">
        <v>38</v>
      </c>
      <c r="C73" s="128"/>
      <c r="D73" s="128"/>
      <c r="E73" s="128"/>
      <c r="F73" s="128"/>
      <c r="G73" s="128"/>
      <c r="H73" s="128"/>
      <c r="I73" s="129"/>
    </row>
    <row r="74" spans="1:9" ht="15">
      <c r="A74" s="1"/>
      <c r="B74" s="2"/>
      <c r="C74" s="1"/>
      <c r="D74" s="1"/>
      <c r="E74" s="1"/>
      <c r="F74" s="1"/>
      <c r="G74" s="1"/>
      <c r="H74" s="3"/>
      <c r="I74" s="5"/>
    </row>
    <row r="75" spans="1:9" ht="15">
      <c r="A75" s="1"/>
      <c r="B75" s="8" t="s">
        <v>15</v>
      </c>
      <c r="C75" s="121" t="s">
        <v>41</v>
      </c>
      <c r="D75" s="122"/>
      <c r="E75" s="122"/>
      <c r="F75" s="122"/>
      <c r="G75" s="122"/>
      <c r="H75" s="123"/>
      <c r="I75" s="10" t="s">
        <v>4</v>
      </c>
    </row>
    <row r="76" spans="1:9" ht="15">
      <c r="A76" s="1"/>
      <c r="B76" s="30">
        <v>1</v>
      </c>
      <c r="C76" s="130" t="s">
        <v>40</v>
      </c>
      <c r="D76" s="131"/>
      <c r="E76" s="131"/>
      <c r="F76" s="131"/>
      <c r="G76" s="131"/>
      <c r="H76" s="132"/>
      <c r="I76" s="31">
        <v>0</v>
      </c>
    </row>
    <row r="77" spans="1:9" ht="15">
      <c r="A77" s="1"/>
      <c r="B77" s="30">
        <v>2</v>
      </c>
      <c r="C77" s="130" t="s">
        <v>55</v>
      </c>
      <c r="D77" s="131"/>
      <c r="E77" s="131"/>
      <c r="F77" s="131"/>
      <c r="G77" s="131"/>
      <c r="H77" s="132"/>
      <c r="I77" s="31">
        <v>0</v>
      </c>
    </row>
    <row r="78" spans="1:9" ht="15">
      <c r="A78" s="1"/>
      <c r="B78" s="134" t="s">
        <v>39</v>
      </c>
      <c r="C78" s="135"/>
      <c r="D78" s="135"/>
      <c r="E78" s="135"/>
      <c r="F78" s="135"/>
      <c r="G78" s="135"/>
      <c r="H78" s="136"/>
      <c r="I78" s="14">
        <f>SUM(I76:I77)</f>
        <v>0</v>
      </c>
    </row>
    <row r="79" spans="1:9" ht="15">
      <c r="A79" s="1"/>
      <c r="B79" s="2"/>
      <c r="C79" s="1"/>
      <c r="D79" s="1"/>
      <c r="E79" s="1"/>
      <c r="F79" s="1"/>
      <c r="G79" s="1"/>
      <c r="H79" s="3"/>
      <c r="I79" s="5"/>
    </row>
    <row r="80" spans="1:9" ht="15">
      <c r="A80" s="1"/>
      <c r="B80" s="127" t="s">
        <v>46</v>
      </c>
      <c r="C80" s="128"/>
      <c r="D80" s="128"/>
      <c r="E80" s="128"/>
      <c r="F80" s="128"/>
      <c r="G80" s="128"/>
      <c r="H80" s="128"/>
      <c r="I80" s="129"/>
    </row>
    <row r="81" spans="1:9" ht="15">
      <c r="A81" s="1"/>
      <c r="B81" s="2"/>
      <c r="C81" s="1"/>
      <c r="D81" s="1"/>
      <c r="E81" s="1"/>
      <c r="F81" s="1"/>
      <c r="G81" s="1"/>
      <c r="H81" s="3"/>
      <c r="I81" s="5"/>
    </row>
    <row r="82" spans="1:9" ht="15">
      <c r="A82" s="1"/>
      <c r="B82" s="8" t="s">
        <v>15</v>
      </c>
      <c r="C82" s="121" t="s">
        <v>57</v>
      </c>
      <c r="D82" s="122"/>
      <c r="E82" s="122"/>
      <c r="F82" s="122"/>
      <c r="G82" s="123"/>
      <c r="H82" s="9" t="s">
        <v>3</v>
      </c>
      <c r="I82" s="10" t="s">
        <v>4</v>
      </c>
    </row>
    <row r="83" spans="1:9" ht="15">
      <c r="A83" s="1"/>
      <c r="B83" s="8">
        <v>1</v>
      </c>
      <c r="C83" s="124" t="s">
        <v>47</v>
      </c>
      <c r="D83" s="125"/>
      <c r="E83" s="125"/>
      <c r="F83" s="125"/>
      <c r="G83" s="126"/>
      <c r="H83" s="73">
        <v>0.076</v>
      </c>
      <c r="I83" s="12">
        <f>$I$86/$H$86*H83</f>
        <v>0</v>
      </c>
    </row>
    <row r="84" spans="1:9" ht="15">
      <c r="A84" s="1"/>
      <c r="B84" s="8">
        <v>2</v>
      </c>
      <c r="C84" s="124" t="s">
        <v>48</v>
      </c>
      <c r="D84" s="125"/>
      <c r="E84" s="125"/>
      <c r="F84" s="125"/>
      <c r="G84" s="126"/>
      <c r="H84" s="73">
        <v>0.0165</v>
      </c>
      <c r="I84" s="12">
        <f>$I$86/$H$86*H84</f>
        <v>0</v>
      </c>
    </row>
    <row r="85" spans="1:9" ht="15">
      <c r="A85" s="1"/>
      <c r="B85" s="8">
        <v>3</v>
      </c>
      <c r="C85" s="124" t="s">
        <v>49</v>
      </c>
      <c r="D85" s="125"/>
      <c r="E85" s="125"/>
      <c r="F85" s="125"/>
      <c r="G85" s="126"/>
      <c r="H85" s="13">
        <v>0.05</v>
      </c>
      <c r="I85" s="12">
        <f>$I$86/$H$86*H85</f>
        <v>0</v>
      </c>
    </row>
    <row r="86" spans="1:9" ht="15">
      <c r="A86" s="1"/>
      <c r="B86" s="121" t="s">
        <v>2</v>
      </c>
      <c r="C86" s="122"/>
      <c r="D86" s="122"/>
      <c r="E86" s="122"/>
      <c r="F86" s="122"/>
      <c r="G86" s="123"/>
      <c r="H86" s="16">
        <f>SUM(H83:H85)</f>
        <v>0.14250000000000002</v>
      </c>
      <c r="I86" s="14">
        <f>ROUND(((I63+I71)*$H$86)/(1-$H$86),2)</f>
        <v>0</v>
      </c>
    </row>
    <row r="87" spans="1:9" ht="15">
      <c r="A87" s="1"/>
      <c r="B87" s="2"/>
      <c r="C87" s="1"/>
      <c r="D87" s="1"/>
      <c r="E87" s="1"/>
      <c r="F87" s="1"/>
      <c r="G87" s="1"/>
      <c r="H87" s="3"/>
      <c r="I87" s="5"/>
    </row>
    <row r="88" spans="1:9" ht="15">
      <c r="A88" s="1"/>
      <c r="B88" s="8" t="s">
        <v>15</v>
      </c>
      <c r="C88" s="121" t="s">
        <v>58</v>
      </c>
      <c r="D88" s="122"/>
      <c r="E88" s="122"/>
      <c r="F88" s="122"/>
      <c r="G88" s="123"/>
      <c r="H88" s="9" t="s">
        <v>3</v>
      </c>
      <c r="I88" s="10" t="s">
        <v>4</v>
      </c>
    </row>
    <row r="89" spans="1:9" ht="15">
      <c r="A89" s="1"/>
      <c r="B89" s="8">
        <v>1</v>
      </c>
      <c r="C89" s="124" t="s">
        <v>47</v>
      </c>
      <c r="D89" s="125"/>
      <c r="E89" s="125"/>
      <c r="F89" s="125"/>
      <c r="G89" s="126"/>
      <c r="H89" s="73">
        <v>0.076</v>
      </c>
      <c r="I89" s="12">
        <f>$I$92/$H$92*H89</f>
        <v>0</v>
      </c>
    </row>
    <row r="90" spans="1:9" ht="15">
      <c r="A90" s="1"/>
      <c r="B90" s="8">
        <v>2</v>
      </c>
      <c r="C90" s="124" t="s">
        <v>48</v>
      </c>
      <c r="D90" s="125"/>
      <c r="E90" s="125"/>
      <c r="F90" s="125"/>
      <c r="G90" s="126"/>
      <c r="H90" s="73">
        <v>0.0165</v>
      </c>
      <c r="I90" s="12">
        <f>$I$92/$H$92*H90</f>
        <v>0</v>
      </c>
    </row>
    <row r="91" spans="1:9" ht="15">
      <c r="A91" s="1"/>
      <c r="B91" s="8">
        <v>3</v>
      </c>
      <c r="C91" s="124" t="s">
        <v>49</v>
      </c>
      <c r="D91" s="125"/>
      <c r="E91" s="125"/>
      <c r="F91" s="125"/>
      <c r="G91" s="126"/>
      <c r="H91" s="13">
        <v>0.05</v>
      </c>
      <c r="I91" s="12">
        <f>$I$92/$H$92*H91</f>
        <v>0</v>
      </c>
    </row>
    <row r="92" spans="1:9" ht="15">
      <c r="A92" s="1"/>
      <c r="B92" s="121" t="s">
        <v>2</v>
      </c>
      <c r="C92" s="122"/>
      <c r="D92" s="122"/>
      <c r="E92" s="122"/>
      <c r="F92" s="122"/>
      <c r="G92" s="123"/>
      <c r="H92" s="16">
        <f>SUM(H89:H91)</f>
        <v>0.14250000000000002</v>
      </c>
      <c r="I92" s="14">
        <f>ROUND(((I78)*$H$86)/(1-$H$86),2)</f>
        <v>0</v>
      </c>
    </row>
    <row r="93" spans="1:9" ht="15">
      <c r="A93" s="1"/>
      <c r="B93" s="2"/>
      <c r="C93" s="1"/>
      <c r="D93" s="1"/>
      <c r="E93" s="1"/>
      <c r="F93" s="1"/>
      <c r="G93" s="1"/>
      <c r="H93" s="3"/>
      <c r="I93" s="5"/>
    </row>
    <row r="94" spans="1:9" ht="15">
      <c r="A94" s="1"/>
      <c r="B94" s="121" t="s">
        <v>50</v>
      </c>
      <c r="C94" s="122"/>
      <c r="D94" s="122"/>
      <c r="E94" s="122"/>
      <c r="F94" s="122"/>
      <c r="G94" s="122"/>
      <c r="H94" s="123"/>
      <c r="I94" s="14">
        <f>I92+I86</f>
        <v>0</v>
      </c>
    </row>
    <row r="95" spans="1:9" ht="15">
      <c r="A95" s="1"/>
      <c r="B95" s="2"/>
      <c r="C95" s="1"/>
      <c r="D95" s="1"/>
      <c r="E95" s="1"/>
      <c r="F95" s="1"/>
      <c r="G95" s="1"/>
      <c r="H95" s="3"/>
      <c r="I95" s="5"/>
    </row>
    <row r="96" spans="1:9" ht="15">
      <c r="A96" s="1"/>
      <c r="B96" s="127" t="s">
        <v>70</v>
      </c>
      <c r="C96" s="128"/>
      <c r="D96" s="128"/>
      <c r="E96" s="128"/>
      <c r="F96" s="128"/>
      <c r="G96" s="128"/>
      <c r="H96" s="128"/>
      <c r="I96" s="129"/>
    </row>
    <row r="97" spans="1:9" ht="15">
      <c r="A97" s="1"/>
      <c r="B97" s="2"/>
      <c r="C97" s="1"/>
      <c r="D97" s="1"/>
      <c r="E97" s="1"/>
      <c r="F97" s="1"/>
      <c r="G97" s="1"/>
      <c r="H97" s="3"/>
      <c r="I97" s="5"/>
    </row>
    <row r="98" spans="1:9" ht="15">
      <c r="A98" s="1"/>
      <c r="B98" s="121" t="s">
        <v>71</v>
      </c>
      <c r="C98" s="122"/>
      <c r="D98" s="122"/>
      <c r="E98" s="122"/>
      <c r="F98" s="122"/>
      <c r="G98" s="122"/>
      <c r="H98" s="123"/>
      <c r="I98" s="14">
        <f>I63+I71+I86</f>
        <v>0</v>
      </c>
    </row>
    <row r="99" spans="1:9" ht="15">
      <c r="A99" s="1"/>
      <c r="B99" s="17"/>
      <c r="C99" s="17"/>
      <c r="D99" s="17"/>
      <c r="E99" s="17"/>
      <c r="F99" s="17"/>
      <c r="G99" s="17"/>
      <c r="H99" s="18"/>
      <c r="I99" s="5"/>
    </row>
    <row r="100" spans="1:9" ht="15">
      <c r="A100" s="1"/>
      <c r="B100" s="121" t="s">
        <v>72</v>
      </c>
      <c r="C100" s="122"/>
      <c r="D100" s="122"/>
      <c r="E100" s="122"/>
      <c r="F100" s="122"/>
      <c r="G100" s="122"/>
      <c r="H100" s="123"/>
      <c r="I100" s="14">
        <f>I78+I92</f>
        <v>0</v>
      </c>
    </row>
    <row r="101" spans="1:9" ht="15">
      <c r="A101" s="1"/>
      <c r="B101" s="17"/>
      <c r="C101" s="17"/>
      <c r="D101" s="17"/>
      <c r="E101" s="17"/>
      <c r="F101" s="17"/>
      <c r="G101" s="17"/>
      <c r="H101" s="18"/>
      <c r="I101" s="5"/>
    </row>
    <row r="102" spans="1:9" ht="15">
      <c r="A102" s="1"/>
      <c r="B102" s="121" t="s">
        <v>51</v>
      </c>
      <c r="C102" s="122"/>
      <c r="D102" s="122"/>
      <c r="E102" s="122"/>
      <c r="F102" s="122"/>
      <c r="G102" s="122"/>
      <c r="H102" s="123"/>
      <c r="I102" s="14">
        <f>I63+I71+I78+I94</f>
        <v>0</v>
      </c>
    </row>
  </sheetData>
  <sheetProtection password="DFA0" sheet="1"/>
  <mergeCells count="77">
    <mergeCell ref="B100:H100"/>
    <mergeCell ref="B94:H94"/>
    <mergeCell ref="C68:H68"/>
    <mergeCell ref="B73:I73"/>
    <mergeCell ref="C75:H75"/>
    <mergeCell ref="C76:H76"/>
    <mergeCell ref="B98:H98"/>
    <mergeCell ref="B102:H102"/>
    <mergeCell ref="C89:G89"/>
    <mergeCell ref="C90:G90"/>
    <mergeCell ref="C91:G91"/>
    <mergeCell ref="B92:G92"/>
    <mergeCell ref="B96:I96"/>
    <mergeCell ref="C85:G85"/>
    <mergeCell ref="B86:G86"/>
    <mergeCell ref="C88:G88"/>
    <mergeCell ref="B80:I80"/>
    <mergeCell ref="C82:G82"/>
    <mergeCell ref="C83:G83"/>
    <mergeCell ref="C84:G84"/>
    <mergeCell ref="C57:H57"/>
    <mergeCell ref="C59:H59"/>
    <mergeCell ref="C60:H60"/>
    <mergeCell ref="C69:H69"/>
    <mergeCell ref="C77:H77"/>
    <mergeCell ref="B78:H78"/>
    <mergeCell ref="B61:H61"/>
    <mergeCell ref="B63:H63"/>
    <mergeCell ref="B65:I65"/>
    <mergeCell ref="C67:H67"/>
    <mergeCell ref="B45:G45"/>
    <mergeCell ref="C70:H70"/>
    <mergeCell ref="C49:G49"/>
    <mergeCell ref="C50:G50"/>
    <mergeCell ref="C51:G51"/>
    <mergeCell ref="C52:G52"/>
    <mergeCell ref="C53:G53"/>
    <mergeCell ref="C58:H58"/>
    <mergeCell ref="C54:G54"/>
    <mergeCell ref="B55:G55"/>
    <mergeCell ref="B30:G30"/>
    <mergeCell ref="C32:G32"/>
    <mergeCell ref="C47:G47"/>
    <mergeCell ref="C34:G34"/>
    <mergeCell ref="C35:G35"/>
    <mergeCell ref="B36:G36"/>
    <mergeCell ref="C38:G38"/>
    <mergeCell ref="C40:G40"/>
    <mergeCell ref="C41:G41"/>
    <mergeCell ref="C42:G42"/>
    <mergeCell ref="C24:G24"/>
    <mergeCell ref="B14:I14"/>
    <mergeCell ref="C26:G26"/>
    <mergeCell ref="C18:G18"/>
    <mergeCell ref="B71:H71"/>
    <mergeCell ref="C44:G44"/>
    <mergeCell ref="C25:G25"/>
    <mergeCell ref="C48:G48"/>
    <mergeCell ref="C27:G27"/>
    <mergeCell ref="C29:G29"/>
    <mergeCell ref="C43:G43"/>
    <mergeCell ref="B12:H12"/>
    <mergeCell ref="C39:G39"/>
    <mergeCell ref="C16:G16"/>
    <mergeCell ref="C17:H17"/>
    <mergeCell ref="C33:G33"/>
    <mergeCell ref="B19:H19"/>
    <mergeCell ref="C21:G21"/>
    <mergeCell ref="C22:G22"/>
    <mergeCell ref="C23:G23"/>
    <mergeCell ref="B9:I9"/>
    <mergeCell ref="B10:I10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2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57421875" style="37" customWidth="1"/>
    <col min="2" max="2" width="5.140625" style="37" customWidth="1"/>
    <col min="3" max="3" width="45.8515625" style="37" customWidth="1"/>
    <col min="4" max="7" width="9.140625" style="37" customWidth="1"/>
    <col min="8" max="8" width="10.57421875" style="37" bestFit="1" customWidth="1"/>
    <col min="9" max="9" width="11.57421875" style="37" customWidth="1"/>
    <col min="10" max="16384" width="9.140625" style="37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85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54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21" t="s">
        <v>114</v>
      </c>
      <c r="C8" s="122"/>
      <c r="D8" s="122"/>
      <c r="E8" s="122"/>
      <c r="F8" s="122"/>
      <c r="G8" s="122"/>
      <c r="H8" s="122"/>
      <c r="I8" s="123"/>
    </row>
    <row r="9" spans="1:9" ht="15">
      <c r="A9" s="1"/>
      <c r="B9" s="143" t="s">
        <v>115</v>
      </c>
      <c r="C9" s="144"/>
      <c r="D9" s="144"/>
      <c r="E9" s="144"/>
      <c r="F9" s="144"/>
      <c r="G9" s="144"/>
      <c r="H9" s="144"/>
      <c r="I9" s="145"/>
    </row>
    <row r="10" spans="1:9" ht="15">
      <c r="A10" s="1"/>
      <c r="B10" s="115" t="s">
        <v>82</v>
      </c>
      <c r="C10" s="115"/>
      <c r="D10" s="115"/>
      <c r="E10" s="115"/>
      <c r="F10" s="115"/>
      <c r="G10" s="115"/>
      <c r="H10" s="115"/>
      <c r="I10" s="115"/>
    </row>
    <row r="11" spans="1:9" ht="15.75" thickBot="1">
      <c r="A11" s="1"/>
      <c r="B11" s="6"/>
      <c r="C11" s="6"/>
      <c r="D11" s="6"/>
      <c r="E11" s="6"/>
      <c r="F11" s="6"/>
      <c r="G11" s="6"/>
      <c r="H11" s="7"/>
      <c r="I11" s="6"/>
    </row>
    <row r="12" spans="1:9" ht="15.75" thickBot="1">
      <c r="A12" s="1"/>
      <c r="B12" s="121" t="s">
        <v>52</v>
      </c>
      <c r="C12" s="122"/>
      <c r="D12" s="122"/>
      <c r="E12" s="122"/>
      <c r="F12" s="122"/>
      <c r="G12" s="122"/>
      <c r="H12" s="122"/>
      <c r="I12" s="32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1:9" ht="15">
      <c r="A15" s="1"/>
      <c r="B15" s="2"/>
      <c r="C15" s="1"/>
      <c r="D15" s="1"/>
      <c r="E15" s="1"/>
      <c r="F15" s="1"/>
      <c r="G15" s="1"/>
      <c r="H15" s="3"/>
      <c r="I15" s="5"/>
    </row>
    <row r="16" spans="1:9" ht="15">
      <c r="A16" s="1"/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1:9" ht="15">
      <c r="A17" s="1"/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$I$12/220*175</f>
        <v>0</v>
      </c>
    </row>
    <row r="18" spans="1:9" ht="15">
      <c r="A18" s="1"/>
      <c r="B18" s="8"/>
      <c r="C18" s="124"/>
      <c r="D18" s="125"/>
      <c r="E18" s="125"/>
      <c r="F18" s="125"/>
      <c r="G18" s="126"/>
      <c r="H18" s="13"/>
      <c r="I18" s="12"/>
    </row>
    <row r="19" spans="1:9" ht="15">
      <c r="A19" s="1"/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1:9" ht="15">
      <c r="A20" s="1"/>
      <c r="B20" s="2"/>
      <c r="C20" s="1"/>
      <c r="D20" s="1"/>
      <c r="E20" s="1"/>
      <c r="F20" s="1"/>
      <c r="G20" s="1"/>
      <c r="H20" s="3"/>
      <c r="I20" s="5"/>
    </row>
    <row r="21" spans="1:9" ht="15">
      <c r="A21" s="1"/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1:9" ht="15">
      <c r="A22" s="1"/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1:9" ht="15">
      <c r="A23" s="1"/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1:9" ht="15">
      <c r="A24" s="1"/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1:9" ht="15">
      <c r="A25" s="1"/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1:9" ht="15">
      <c r="A26" s="1"/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1:9" ht="15">
      <c r="A27" s="1"/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1:9" ht="15">
      <c r="A28" s="1"/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1:9" ht="15">
      <c r="A29" s="1"/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1:9" ht="15">
      <c r="A30" s="1"/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1:9" ht="15">
      <c r="A31" s="1"/>
      <c r="B31" s="2"/>
      <c r="C31" s="1"/>
      <c r="D31" s="1"/>
      <c r="E31" s="1"/>
      <c r="F31" s="1"/>
      <c r="G31" s="1"/>
      <c r="H31" s="3"/>
      <c r="I31" s="5"/>
    </row>
    <row r="32" spans="1:9" ht="15">
      <c r="A32" s="1"/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1:9" ht="15">
      <c r="A33" s="1"/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1:9" ht="15">
      <c r="A34" s="1"/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1:9" ht="15">
      <c r="A35" s="1"/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1:9" ht="15">
      <c r="A36" s="1"/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1:9" ht="15">
      <c r="A37" s="1"/>
      <c r="B37" s="2"/>
      <c r="C37" s="1"/>
      <c r="D37" s="1"/>
      <c r="E37" s="1"/>
      <c r="F37" s="1"/>
      <c r="G37" s="1"/>
      <c r="H37" s="3"/>
      <c r="I37" s="5"/>
    </row>
    <row r="38" spans="1:9" ht="15">
      <c r="A38" s="1"/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1:9" ht="15">
      <c r="A39" s="1"/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1:9" ht="15">
      <c r="A40" s="1"/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1:9" ht="15">
      <c r="A41" s="1"/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1:9" ht="15">
      <c r="A42" s="1"/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1:9" ht="15">
      <c r="A43" s="1"/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1:9" ht="15">
      <c r="A44" s="1"/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1:9" ht="15">
      <c r="A45" s="1"/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1:9" ht="15">
      <c r="A46" s="1"/>
      <c r="B46" s="1"/>
      <c r="C46" s="1"/>
      <c r="D46" s="1"/>
      <c r="E46" s="1"/>
      <c r="F46" s="1"/>
      <c r="G46" s="1"/>
      <c r="H46" s="3"/>
      <c r="I46" s="5"/>
    </row>
    <row r="47" spans="1:9" ht="15">
      <c r="A47" s="1"/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1:9" ht="15">
      <c r="A48" s="1"/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1:9" ht="15">
      <c r="A49" s="1"/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1:9" ht="15">
      <c r="A50" s="1"/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1:9" ht="15">
      <c r="A51" s="1"/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1:9" ht="15">
      <c r="A52" s="1"/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1:9" ht="15">
      <c r="A53" s="1"/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1:9" ht="15">
      <c r="A54" s="1"/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1:9" ht="15">
      <c r="A55" s="1"/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1:9" ht="15">
      <c r="A56" s="1"/>
      <c r="B56" s="2"/>
      <c r="C56" s="1"/>
      <c r="D56" s="1"/>
      <c r="E56" s="1"/>
      <c r="F56" s="1"/>
      <c r="G56" s="1"/>
      <c r="H56" s="3"/>
      <c r="I56" s="5"/>
    </row>
    <row r="57" spans="1:9" ht="15">
      <c r="A57" s="1"/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1:9" ht="15">
      <c r="A58" s="1"/>
      <c r="B58" s="30">
        <v>1</v>
      </c>
      <c r="C58" s="130" t="s">
        <v>63</v>
      </c>
      <c r="D58" s="131"/>
      <c r="E58" s="131"/>
      <c r="F58" s="131"/>
      <c r="G58" s="131"/>
      <c r="H58" s="132"/>
      <c r="I58" s="31">
        <v>0</v>
      </c>
    </row>
    <row r="59" spans="1:9" ht="15">
      <c r="A59" s="1"/>
      <c r="B59" s="30">
        <v>2</v>
      </c>
      <c r="C59" s="130"/>
      <c r="D59" s="131"/>
      <c r="E59" s="131"/>
      <c r="F59" s="131"/>
      <c r="G59" s="131"/>
      <c r="H59" s="132"/>
      <c r="I59" s="31"/>
    </row>
    <row r="60" spans="1:9" ht="15">
      <c r="A60" s="1"/>
      <c r="B60" s="30">
        <v>3</v>
      </c>
      <c r="C60" s="130"/>
      <c r="D60" s="131"/>
      <c r="E60" s="131"/>
      <c r="F60" s="131"/>
      <c r="G60" s="131"/>
      <c r="H60" s="132"/>
      <c r="I60" s="31"/>
    </row>
    <row r="61" spans="1:9" ht="15">
      <c r="A61" s="1"/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1:9" ht="15">
      <c r="A62" s="1"/>
      <c r="B62" s="2"/>
      <c r="C62" s="1"/>
      <c r="D62" s="1"/>
      <c r="E62" s="1"/>
      <c r="F62" s="1"/>
      <c r="G62" s="1"/>
      <c r="H62" s="3"/>
      <c r="I62" s="5"/>
    </row>
    <row r="63" spans="1:9" ht="15">
      <c r="A63" s="1"/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1:9" ht="15">
      <c r="A64" s="1"/>
      <c r="B64" s="2"/>
      <c r="C64" s="1"/>
      <c r="D64" s="1"/>
      <c r="E64" s="1"/>
      <c r="F64" s="1"/>
      <c r="G64" s="1"/>
      <c r="H64" s="3"/>
      <c r="I64" s="5"/>
    </row>
    <row r="65" spans="1:9" ht="15">
      <c r="A65" s="1"/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1:9" ht="15">
      <c r="A66" s="1"/>
      <c r="B66" s="2"/>
      <c r="C66" s="1"/>
      <c r="D66" s="1"/>
      <c r="E66" s="1"/>
      <c r="F66" s="1"/>
      <c r="G66" s="1"/>
      <c r="H66" s="3"/>
      <c r="I66" s="5"/>
    </row>
    <row r="67" spans="1:9" ht="15">
      <c r="A67" s="1"/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1:9" ht="15">
      <c r="A68" s="1"/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1:9" ht="15">
      <c r="A69" s="1"/>
      <c r="B69" s="30">
        <v>2</v>
      </c>
      <c r="C69" s="130" t="s">
        <v>35</v>
      </c>
      <c r="D69" s="131"/>
      <c r="E69" s="131"/>
      <c r="F69" s="131"/>
      <c r="G69" s="131"/>
      <c r="H69" s="132"/>
      <c r="I69" s="31">
        <v>0</v>
      </c>
    </row>
    <row r="70" spans="1:9" ht="15">
      <c r="A70" s="1"/>
      <c r="B70" s="30">
        <v>3</v>
      </c>
      <c r="C70" s="130" t="s">
        <v>36</v>
      </c>
      <c r="D70" s="131"/>
      <c r="E70" s="131"/>
      <c r="F70" s="131"/>
      <c r="G70" s="131"/>
      <c r="H70" s="132"/>
      <c r="I70" s="31">
        <v>0</v>
      </c>
    </row>
    <row r="71" spans="1:9" ht="15">
      <c r="A71" s="1"/>
      <c r="B71" s="121" t="s">
        <v>37</v>
      </c>
      <c r="C71" s="122"/>
      <c r="D71" s="122"/>
      <c r="E71" s="122"/>
      <c r="F71" s="122"/>
      <c r="G71" s="122"/>
      <c r="H71" s="123"/>
      <c r="I71" s="14">
        <f>SUM(I68:I70)</f>
        <v>0</v>
      </c>
    </row>
    <row r="72" spans="1:9" ht="15">
      <c r="A72" s="1"/>
      <c r="B72" s="2"/>
      <c r="C72" s="1"/>
      <c r="D72" s="1"/>
      <c r="E72" s="1"/>
      <c r="F72" s="1"/>
      <c r="G72" s="1"/>
      <c r="H72" s="3"/>
      <c r="I72" s="5"/>
    </row>
    <row r="73" spans="1:9" ht="15">
      <c r="A73" s="1"/>
      <c r="B73" s="127" t="s">
        <v>38</v>
      </c>
      <c r="C73" s="128"/>
      <c r="D73" s="128"/>
      <c r="E73" s="128"/>
      <c r="F73" s="128"/>
      <c r="G73" s="128"/>
      <c r="H73" s="128"/>
      <c r="I73" s="129"/>
    </row>
    <row r="74" spans="1:9" ht="15">
      <c r="A74" s="1"/>
      <c r="B74" s="2"/>
      <c r="C74" s="1"/>
      <c r="D74" s="1"/>
      <c r="E74" s="1"/>
      <c r="F74" s="1"/>
      <c r="G74" s="1"/>
      <c r="H74" s="3"/>
      <c r="I74" s="5"/>
    </row>
    <row r="75" spans="1:9" ht="15">
      <c r="A75" s="1"/>
      <c r="B75" s="8" t="s">
        <v>15</v>
      </c>
      <c r="C75" s="121" t="s">
        <v>41</v>
      </c>
      <c r="D75" s="122"/>
      <c r="E75" s="122"/>
      <c r="F75" s="122"/>
      <c r="G75" s="122"/>
      <c r="H75" s="123"/>
      <c r="I75" s="10" t="s">
        <v>4</v>
      </c>
    </row>
    <row r="76" spans="1:9" ht="15">
      <c r="A76" s="1"/>
      <c r="B76" s="30">
        <v>1</v>
      </c>
      <c r="C76" s="130" t="s">
        <v>40</v>
      </c>
      <c r="D76" s="131"/>
      <c r="E76" s="131"/>
      <c r="F76" s="131"/>
      <c r="G76" s="131"/>
      <c r="H76" s="132"/>
      <c r="I76" s="31">
        <v>0</v>
      </c>
    </row>
    <row r="77" spans="1:9" ht="15">
      <c r="A77" s="1"/>
      <c r="B77" s="30">
        <v>2</v>
      </c>
      <c r="C77" s="130" t="s">
        <v>55</v>
      </c>
      <c r="D77" s="131"/>
      <c r="E77" s="131"/>
      <c r="F77" s="131"/>
      <c r="G77" s="131"/>
      <c r="H77" s="132"/>
      <c r="I77" s="31">
        <v>0</v>
      </c>
    </row>
    <row r="78" spans="1:9" ht="15">
      <c r="A78" s="1"/>
      <c r="B78" s="134" t="s">
        <v>39</v>
      </c>
      <c r="C78" s="135"/>
      <c r="D78" s="135"/>
      <c r="E78" s="135"/>
      <c r="F78" s="135"/>
      <c r="G78" s="135"/>
      <c r="H78" s="136"/>
      <c r="I78" s="14">
        <f>SUM(I76:I77)</f>
        <v>0</v>
      </c>
    </row>
    <row r="79" spans="1:9" ht="15">
      <c r="A79" s="1"/>
      <c r="B79" s="2"/>
      <c r="C79" s="1"/>
      <c r="D79" s="1"/>
      <c r="E79" s="1"/>
      <c r="F79" s="1"/>
      <c r="G79" s="1"/>
      <c r="H79" s="3"/>
      <c r="I79" s="5"/>
    </row>
    <row r="80" spans="1:9" ht="15">
      <c r="A80" s="1"/>
      <c r="B80" s="127" t="s">
        <v>46</v>
      </c>
      <c r="C80" s="128"/>
      <c r="D80" s="128"/>
      <c r="E80" s="128"/>
      <c r="F80" s="128"/>
      <c r="G80" s="128"/>
      <c r="H80" s="128"/>
      <c r="I80" s="129"/>
    </row>
    <row r="81" spans="1:9" ht="15">
      <c r="A81" s="1"/>
      <c r="B81" s="2"/>
      <c r="C81" s="1"/>
      <c r="D81" s="1"/>
      <c r="E81" s="1"/>
      <c r="F81" s="1"/>
      <c r="G81" s="1"/>
      <c r="H81" s="3"/>
      <c r="I81" s="5"/>
    </row>
    <row r="82" spans="1:9" ht="15">
      <c r="A82" s="1"/>
      <c r="B82" s="8" t="s">
        <v>15</v>
      </c>
      <c r="C82" s="121" t="s">
        <v>57</v>
      </c>
      <c r="D82" s="122"/>
      <c r="E82" s="122"/>
      <c r="F82" s="122"/>
      <c r="G82" s="123"/>
      <c r="H82" s="9" t="s">
        <v>3</v>
      </c>
      <c r="I82" s="10" t="s">
        <v>4</v>
      </c>
    </row>
    <row r="83" spans="1:9" ht="15">
      <c r="A83" s="1"/>
      <c r="B83" s="8">
        <v>1</v>
      </c>
      <c r="C83" s="124" t="s">
        <v>47</v>
      </c>
      <c r="D83" s="125"/>
      <c r="E83" s="125"/>
      <c r="F83" s="125"/>
      <c r="G83" s="126"/>
      <c r="H83" s="73">
        <v>0.076</v>
      </c>
      <c r="I83" s="12">
        <f>$I$86/$H$86*H83</f>
        <v>0</v>
      </c>
    </row>
    <row r="84" spans="1:9" ht="15">
      <c r="A84" s="1"/>
      <c r="B84" s="8">
        <v>2</v>
      </c>
      <c r="C84" s="124" t="s">
        <v>48</v>
      </c>
      <c r="D84" s="125"/>
      <c r="E84" s="125"/>
      <c r="F84" s="125"/>
      <c r="G84" s="126"/>
      <c r="H84" s="73">
        <v>0.0165</v>
      </c>
      <c r="I84" s="12">
        <f>$I$86/$H$86*H84</f>
        <v>0</v>
      </c>
    </row>
    <row r="85" spans="1:9" ht="15">
      <c r="A85" s="1"/>
      <c r="B85" s="8">
        <v>3</v>
      </c>
      <c r="C85" s="124" t="s">
        <v>49</v>
      </c>
      <c r="D85" s="125"/>
      <c r="E85" s="125"/>
      <c r="F85" s="125"/>
      <c r="G85" s="126"/>
      <c r="H85" s="13">
        <v>0.05</v>
      </c>
      <c r="I85" s="12">
        <f>$I$86/$H$86*H85</f>
        <v>0</v>
      </c>
    </row>
    <row r="86" spans="1:9" ht="15">
      <c r="A86" s="1"/>
      <c r="B86" s="121" t="s">
        <v>2</v>
      </c>
      <c r="C86" s="122"/>
      <c r="D86" s="122"/>
      <c r="E86" s="122"/>
      <c r="F86" s="122"/>
      <c r="G86" s="123"/>
      <c r="H86" s="16">
        <f>SUM(H83:H85)</f>
        <v>0.14250000000000002</v>
      </c>
      <c r="I86" s="14">
        <f>ROUND(((I63+I71)*$H$86)/(1-$H$86),2)</f>
        <v>0</v>
      </c>
    </row>
    <row r="87" spans="1:9" ht="15">
      <c r="A87" s="1"/>
      <c r="B87" s="2"/>
      <c r="C87" s="1"/>
      <c r="D87" s="1"/>
      <c r="E87" s="1"/>
      <c r="F87" s="1"/>
      <c r="G87" s="1"/>
      <c r="H87" s="3"/>
      <c r="I87" s="5"/>
    </row>
    <row r="88" spans="1:9" ht="15">
      <c r="A88" s="1"/>
      <c r="B88" s="8" t="s">
        <v>15</v>
      </c>
      <c r="C88" s="121" t="s">
        <v>58</v>
      </c>
      <c r="D88" s="122"/>
      <c r="E88" s="122"/>
      <c r="F88" s="122"/>
      <c r="G88" s="123"/>
      <c r="H88" s="9" t="s">
        <v>3</v>
      </c>
      <c r="I88" s="10" t="s">
        <v>4</v>
      </c>
    </row>
    <row r="89" spans="1:9" ht="15">
      <c r="A89" s="1"/>
      <c r="B89" s="8">
        <v>1</v>
      </c>
      <c r="C89" s="124" t="s">
        <v>47</v>
      </c>
      <c r="D89" s="125"/>
      <c r="E89" s="125"/>
      <c r="F89" s="125"/>
      <c r="G89" s="126"/>
      <c r="H89" s="73">
        <v>0.076</v>
      </c>
      <c r="I89" s="12">
        <f>$I$92/$H$92*H89</f>
        <v>0</v>
      </c>
    </row>
    <row r="90" spans="1:9" ht="15">
      <c r="A90" s="1"/>
      <c r="B90" s="8">
        <v>2</v>
      </c>
      <c r="C90" s="124" t="s">
        <v>48</v>
      </c>
      <c r="D90" s="125"/>
      <c r="E90" s="125"/>
      <c r="F90" s="125"/>
      <c r="G90" s="126"/>
      <c r="H90" s="73">
        <v>0.0165</v>
      </c>
      <c r="I90" s="12">
        <f>$I$92/$H$92*H90</f>
        <v>0</v>
      </c>
    </row>
    <row r="91" spans="1:9" ht="15">
      <c r="A91" s="1"/>
      <c r="B91" s="8">
        <v>3</v>
      </c>
      <c r="C91" s="124" t="s">
        <v>49</v>
      </c>
      <c r="D91" s="125"/>
      <c r="E91" s="125"/>
      <c r="F91" s="125"/>
      <c r="G91" s="126"/>
      <c r="H91" s="13">
        <v>0.05</v>
      </c>
      <c r="I91" s="12">
        <f>$I$92/$H$92*H91</f>
        <v>0</v>
      </c>
    </row>
    <row r="92" spans="1:9" ht="15">
      <c r="A92" s="1"/>
      <c r="B92" s="121" t="s">
        <v>2</v>
      </c>
      <c r="C92" s="122"/>
      <c r="D92" s="122"/>
      <c r="E92" s="122"/>
      <c r="F92" s="122"/>
      <c r="G92" s="123"/>
      <c r="H92" s="16">
        <f>SUM(H89:H91)</f>
        <v>0.14250000000000002</v>
      </c>
      <c r="I92" s="14">
        <f>ROUND(((I78)*$H$86)/(1-$H$86),2)</f>
        <v>0</v>
      </c>
    </row>
    <row r="93" spans="1:9" ht="15">
      <c r="A93" s="1"/>
      <c r="B93" s="2"/>
      <c r="C93" s="1"/>
      <c r="D93" s="1"/>
      <c r="E93" s="1"/>
      <c r="F93" s="1"/>
      <c r="G93" s="1"/>
      <c r="H93" s="3"/>
      <c r="I93" s="5"/>
    </row>
    <row r="94" spans="1:9" ht="15">
      <c r="A94" s="1"/>
      <c r="B94" s="121" t="s">
        <v>50</v>
      </c>
      <c r="C94" s="122"/>
      <c r="D94" s="122"/>
      <c r="E94" s="122"/>
      <c r="F94" s="122"/>
      <c r="G94" s="122"/>
      <c r="H94" s="123"/>
      <c r="I94" s="14">
        <f>I92+I86</f>
        <v>0</v>
      </c>
    </row>
    <row r="95" spans="1:9" ht="15">
      <c r="A95" s="1"/>
      <c r="B95" s="2"/>
      <c r="C95" s="1"/>
      <c r="D95" s="1"/>
      <c r="E95" s="1"/>
      <c r="F95" s="1"/>
      <c r="G95" s="1"/>
      <c r="H95" s="3"/>
      <c r="I95" s="5"/>
    </row>
    <row r="96" spans="1:9" ht="15">
      <c r="A96" s="1"/>
      <c r="B96" s="127" t="s">
        <v>70</v>
      </c>
      <c r="C96" s="128"/>
      <c r="D96" s="128"/>
      <c r="E96" s="128"/>
      <c r="F96" s="128"/>
      <c r="G96" s="128"/>
      <c r="H96" s="128"/>
      <c r="I96" s="129"/>
    </row>
    <row r="97" spans="1:9" ht="15">
      <c r="A97" s="1"/>
      <c r="B97" s="2"/>
      <c r="C97" s="1"/>
      <c r="D97" s="1"/>
      <c r="E97" s="1"/>
      <c r="F97" s="1"/>
      <c r="G97" s="1"/>
      <c r="H97" s="3"/>
      <c r="I97" s="5"/>
    </row>
    <row r="98" spans="1:9" ht="15">
      <c r="A98" s="1"/>
      <c r="B98" s="121" t="s">
        <v>71</v>
      </c>
      <c r="C98" s="122"/>
      <c r="D98" s="122"/>
      <c r="E98" s="122"/>
      <c r="F98" s="122"/>
      <c r="G98" s="122"/>
      <c r="H98" s="123"/>
      <c r="I98" s="14">
        <f>I63+I71+I86</f>
        <v>0</v>
      </c>
    </row>
    <row r="99" spans="1:9" ht="15">
      <c r="A99" s="1"/>
      <c r="B99" s="17"/>
      <c r="C99" s="17"/>
      <c r="D99" s="17"/>
      <c r="E99" s="17"/>
      <c r="F99" s="17"/>
      <c r="G99" s="17"/>
      <c r="H99" s="18"/>
      <c r="I99" s="5"/>
    </row>
    <row r="100" spans="1:9" ht="15">
      <c r="A100" s="1"/>
      <c r="B100" s="121" t="s">
        <v>72</v>
      </c>
      <c r="C100" s="122"/>
      <c r="D100" s="122"/>
      <c r="E100" s="122"/>
      <c r="F100" s="122"/>
      <c r="G100" s="122"/>
      <c r="H100" s="123"/>
      <c r="I100" s="14">
        <f>I78+I92</f>
        <v>0</v>
      </c>
    </row>
    <row r="101" spans="1:9" ht="15">
      <c r="A101" s="1"/>
      <c r="B101" s="17"/>
      <c r="C101" s="17"/>
      <c r="D101" s="17"/>
      <c r="E101" s="17"/>
      <c r="F101" s="17"/>
      <c r="G101" s="17"/>
      <c r="H101" s="18"/>
      <c r="I101" s="5"/>
    </row>
    <row r="102" spans="1:9" ht="15">
      <c r="A102" s="1"/>
      <c r="B102" s="121" t="s">
        <v>51</v>
      </c>
      <c r="C102" s="122"/>
      <c r="D102" s="122"/>
      <c r="E102" s="122"/>
      <c r="F102" s="122"/>
      <c r="G102" s="122"/>
      <c r="H102" s="123"/>
      <c r="I102" s="14">
        <f>I63+I71+I78+I94</f>
        <v>0</v>
      </c>
    </row>
  </sheetData>
  <sheetProtection password="DFA0" sheet="1"/>
  <mergeCells count="77">
    <mergeCell ref="B100:H100"/>
    <mergeCell ref="B94:H94"/>
    <mergeCell ref="C68:H68"/>
    <mergeCell ref="B73:I73"/>
    <mergeCell ref="C75:H75"/>
    <mergeCell ref="C76:H76"/>
    <mergeCell ref="B98:H98"/>
    <mergeCell ref="B102:H102"/>
    <mergeCell ref="C89:G89"/>
    <mergeCell ref="C90:G90"/>
    <mergeCell ref="C91:G91"/>
    <mergeCell ref="B92:G92"/>
    <mergeCell ref="B96:I96"/>
    <mergeCell ref="C85:G85"/>
    <mergeCell ref="B86:G86"/>
    <mergeCell ref="C88:G88"/>
    <mergeCell ref="B80:I80"/>
    <mergeCell ref="C82:G82"/>
    <mergeCell ref="C83:G83"/>
    <mergeCell ref="C84:G84"/>
    <mergeCell ref="C57:H57"/>
    <mergeCell ref="C59:H59"/>
    <mergeCell ref="C60:H60"/>
    <mergeCell ref="C69:H69"/>
    <mergeCell ref="C77:H77"/>
    <mergeCell ref="B78:H78"/>
    <mergeCell ref="B61:H61"/>
    <mergeCell ref="B63:H63"/>
    <mergeCell ref="B65:I65"/>
    <mergeCell ref="C67:H67"/>
    <mergeCell ref="B45:G45"/>
    <mergeCell ref="C70:H70"/>
    <mergeCell ref="C49:G49"/>
    <mergeCell ref="C50:G50"/>
    <mergeCell ref="C51:G51"/>
    <mergeCell ref="C52:G52"/>
    <mergeCell ref="C53:G53"/>
    <mergeCell ref="C58:H58"/>
    <mergeCell ref="C54:G54"/>
    <mergeCell ref="B55:G55"/>
    <mergeCell ref="B30:G30"/>
    <mergeCell ref="C32:G32"/>
    <mergeCell ref="C47:G47"/>
    <mergeCell ref="C34:G34"/>
    <mergeCell ref="C35:G35"/>
    <mergeCell ref="B36:G36"/>
    <mergeCell ref="C38:G38"/>
    <mergeCell ref="C40:G40"/>
    <mergeCell ref="C41:G41"/>
    <mergeCell ref="C42:G42"/>
    <mergeCell ref="C24:G24"/>
    <mergeCell ref="B14:I14"/>
    <mergeCell ref="C26:G26"/>
    <mergeCell ref="C18:G18"/>
    <mergeCell ref="B71:H71"/>
    <mergeCell ref="C44:G44"/>
    <mergeCell ref="C25:G25"/>
    <mergeCell ref="C48:G48"/>
    <mergeCell ref="C27:G27"/>
    <mergeCell ref="C29:G29"/>
    <mergeCell ref="C43:G43"/>
    <mergeCell ref="B12:H12"/>
    <mergeCell ref="C39:G39"/>
    <mergeCell ref="C16:G16"/>
    <mergeCell ref="C17:H17"/>
    <mergeCell ref="C33:G33"/>
    <mergeCell ref="B19:H19"/>
    <mergeCell ref="C21:G21"/>
    <mergeCell ref="C22:G22"/>
    <mergeCell ref="C23:G23"/>
    <mergeCell ref="B9:I9"/>
    <mergeCell ref="B10:I10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6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7109375" style="37" customWidth="1"/>
    <col min="2" max="2" width="4.28125" style="37" customWidth="1"/>
    <col min="3" max="3" width="46.00390625" style="37" customWidth="1"/>
    <col min="4" max="7" width="9.140625" style="37" customWidth="1"/>
    <col min="8" max="8" width="10.57421875" style="37" bestFit="1" customWidth="1"/>
    <col min="9" max="9" width="15.421875" style="37" customWidth="1"/>
    <col min="10" max="16384" width="9.140625" style="37" customWidth="1"/>
  </cols>
  <sheetData>
    <row r="2" spans="2:9" ht="15">
      <c r="B2" s="121" t="s">
        <v>56</v>
      </c>
      <c r="C2" s="122"/>
      <c r="D2" s="122"/>
      <c r="E2" s="122"/>
      <c r="F2" s="122"/>
      <c r="G2" s="122"/>
      <c r="H2" s="122"/>
      <c r="I2" s="123"/>
    </row>
    <row r="3" spans="2:9" ht="15">
      <c r="B3" s="1"/>
      <c r="C3" s="1"/>
      <c r="D3" s="1"/>
      <c r="E3" s="1"/>
      <c r="F3" s="1"/>
      <c r="G3" s="1"/>
      <c r="H3" s="3"/>
      <c r="I3" s="1"/>
    </row>
    <row r="4" spans="2:9" ht="15">
      <c r="B4" s="121" t="s">
        <v>84</v>
      </c>
      <c r="C4" s="122"/>
      <c r="D4" s="122"/>
      <c r="E4" s="122"/>
      <c r="F4" s="122"/>
      <c r="G4" s="122"/>
      <c r="H4" s="122"/>
      <c r="I4" s="123"/>
    </row>
    <row r="5" spans="2:9" ht="15">
      <c r="B5" s="121" t="s">
        <v>85</v>
      </c>
      <c r="C5" s="122"/>
      <c r="D5" s="122"/>
      <c r="E5" s="122"/>
      <c r="F5" s="122"/>
      <c r="G5" s="122"/>
      <c r="H5" s="122"/>
      <c r="I5" s="123"/>
    </row>
    <row r="6" spans="2:9" ht="15">
      <c r="B6" s="6"/>
      <c r="C6" s="6"/>
      <c r="D6" s="6"/>
      <c r="E6" s="6"/>
      <c r="F6" s="6"/>
      <c r="G6" s="6"/>
      <c r="H6" s="7"/>
      <c r="I6" s="6"/>
    </row>
    <row r="7" spans="2:9" ht="15">
      <c r="B7" s="137" t="s">
        <v>54</v>
      </c>
      <c r="C7" s="138"/>
      <c r="D7" s="138"/>
      <c r="E7" s="138"/>
      <c r="F7" s="138"/>
      <c r="G7" s="138"/>
      <c r="H7" s="138"/>
      <c r="I7" s="139"/>
    </row>
    <row r="8" spans="2:9" ht="15">
      <c r="B8" s="121" t="s">
        <v>116</v>
      </c>
      <c r="C8" s="122"/>
      <c r="D8" s="122"/>
      <c r="E8" s="122"/>
      <c r="F8" s="122"/>
      <c r="G8" s="122"/>
      <c r="H8" s="122"/>
      <c r="I8" s="123"/>
    </row>
    <row r="9" spans="2:9" ht="29.25" customHeight="1">
      <c r="B9" s="150" t="s">
        <v>117</v>
      </c>
      <c r="C9" s="151"/>
      <c r="D9" s="151"/>
      <c r="E9" s="151"/>
      <c r="F9" s="151"/>
      <c r="G9" s="151"/>
      <c r="H9" s="151"/>
      <c r="I9" s="152"/>
    </row>
    <row r="10" spans="2:9" ht="15">
      <c r="B10" s="115" t="s">
        <v>82</v>
      </c>
      <c r="C10" s="115"/>
      <c r="D10" s="115"/>
      <c r="E10" s="115"/>
      <c r="F10" s="115"/>
      <c r="G10" s="115"/>
      <c r="H10" s="115"/>
      <c r="I10" s="115"/>
    </row>
    <row r="11" spans="2:9" ht="15.75" thickBot="1">
      <c r="B11" s="6"/>
      <c r="C11" s="6"/>
      <c r="D11" s="6"/>
      <c r="E11" s="6"/>
      <c r="F11" s="6"/>
      <c r="G11" s="6"/>
      <c r="H11" s="7"/>
      <c r="I11" s="6"/>
    </row>
    <row r="12" spans="2:9" ht="15.75" thickBot="1">
      <c r="B12" s="121" t="s">
        <v>52</v>
      </c>
      <c r="C12" s="122"/>
      <c r="D12" s="122"/>
      <c r="E12" s="122"/>
      <c r="F12" s="122"/>
      <c r="G12" s="122"/>
      <c r="H12" s="122"/>
      <c r="I12" s="32">
        <v>0</v>
      </c>
    </row>
    <row r="13" spans="2:9" ht="15">
      <c r="B13" s="2"/>
      <c r="C13" s="1"/>
      <c r="D13" s="1"/>
      <c r="E13" s="1"/>
      <c r="F13" s="1"/>
      <c r="G13" s="1"/>
      <c r="H13" s="3"/>
      <c r="I13" s="5"/>
    </row>
    <row r="14" spans="2:9" ht="15"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2:9" ht="15">
      <c r="B15" s="2"/>
      <c r="C15" s="1"/>
      <c r="D15" s="1"/>
      <c r="E15" s="1"/>
      <c r="F15" s="1"/>
      <c r="G15" s="1"/>
      <c r="H15" s="3"/>
      <c r="I15" s="5"/>
    </row>
    <row r="16" spans="2:9" ht="15"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2:9" ht="15"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</f>
        <v>0</v>
      </c>
    </row>
    <row r="18" spans="2:9" ht="15">
      <c r="B18" s="8">
        <v>2</v>
      </c>
      <c r="C18" s="124" t="s">
        <v>74</v>
      </c>
      <c r="D18" s="125"/>
      <c r="E18" s="125"/>
      <c r="F18" s="125"/>
      <c r="G18" s="126"/>
      <c r="H18" s="13">
        <v>0.4</v>
      </c>
      <c r="I18" s="12">
        <f>(ROUND(I17*H18,2))</f>
        <v>0</v>
      </c>
    </row>
    <row r="19" spans="2:9" ht="15"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2:9" ht="15">
      <c r="B20" s="2"/>
      <c r="C20" s="1"/>
      <c r="D20" s="1"/>
      <c r="E20" s="1"/>
      <c r="F20" s="1"/>
      <c r="G20" s="1"/>
      <c r="H20" s="3"/>
      <c r="I20" s="5"/>
    </row>
    <row r="21" spans="2:9" ht="15"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2:9" ht="15"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2:9" ht="15"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2:9" ht="15"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2:9" ht="15"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2:9" ht="15"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2:9" ht="15"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2:9" ht="15"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2:9" ht="15"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2:9" ht="15"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2:9" ht="15">
      <c r="B31" s="2"/>
      <c r="C31" s="1"/>
      <c r="D31" s="1"/>
      <c r="E31" s="1"/>
      <c r="F31" s="1"/>
      <c r="G31" s="1"/>
      <c r="H31" s="3"/>
      <c r="I31" s="5"/>
    </row>
    <row r="32" spans="2:9" ht="15"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2:9" ht="15"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2:9" ht="15"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2:9" ht="15"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2:9" ht="15"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2:9" ht="15">
      <c r="B37" s="2"/>
      <c r="C37" s="1"/>
      <c r="D37" s="1"/>
      <c r="E37" s="1"/>
      <c r="F37" s="1"/>
      <c r="G37" s="1"/>
      <c r="H37" s="3"/>
      <c r="I37" s="5"/>
    </row>
    <row r="38" spans="2:9" ht="15"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2:9" ht="15"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2:9" ht="15"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2:9" ht="15"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2:9" ht="15"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2:9" ht="15"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2:9" ht="15"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2:9" ht="15"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2:9" ht="15">
      <c r="B46" s="1"/>
      <c r="C46" s="1"/>
      <c r="D46" s="1"/>
      <c r="E46" s="1"/>
      <c r="F46" s="1"/>
      <c r="G46" s="1"/>
      <c r="H46" s="3"/>
      <c r="I46" s="5"/>
    </row>
    <row r="47" spans="2:9" ht="15"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2:9" ht="15"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2:9" ht="15"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2:9" ht="15"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2:9" ht="15"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2:9" ht="15"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2:9" ht="15"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2:9" ht="15"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2:9" ht="15"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2:9" ht="15">
      <c r="B56" s="2"/>
      <c r="C56" s="1"/>
      <c r="D56" s="1"/>
      <c r="E56" s="1"/>
      <c r="F56" s="1"/>
      <c r="G56" s="1"/>
      <c r="H56" s="3"/>
      <c r="I56" s="5"/>
    </row>
    <row r="57" spans="2:9" ht="15"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2:9" ht="15">
      <c r="B58" s="30">
        <v>1</v>
      </c>
      <c r="C58" s="130" t="s">
        <v>63</v>
      </c>
      <c r="D58" s="131"/>
      <c r="E58" s="131"/>
      <c r="F58" s="131"/>
      <c r="G58" s="131"/>
      <c r="H58" s="132"/>
      <c r="I58" s="31">
        <v>0</v>
      </c>
    </row>
    <row r="59" spans="2:9" ht="15">
      <c r="B59" s="30">
        <v>2</v>
      </c>
      <c r="C59" s="130"/>
      <c r="D59" s="131"/>
      <c r="E59" s="131"/>
      <c r="F59" s="131"/>
      <c r="G59" s="131"/>
      <c r="H59" s="132"/>
      <c r="I59" s="31"/>
    </row>
    <row r="60" spans="2:9" ht="15">
      <c r="B60" s="30">
        <v>3</v>
      </c>
      <c r="C60" s="130"/>
      <c r="D60" s="131"/>
      <c r="E60" s="131"/>
      <c r="F60" s="131"/>
      <c r="G60" s="131"/>
      <c r="H60" s="132"/>
      <c r="I60" s="31"/>
    </row>
    <row r="61" spans="2:9" ht="15"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2:9" ht="15">
      <c r="B62" s="2"/>
      <c r="C62" s="1"/>
      <c r="D62" s="1"/>
      <c r="E62" s="1"/>
      <c r="F62" s="1"/>
      <c r="G62" s="1"/>
      <c r="H62" s="3"/>
      <c r="I62" s="5"/>
    </row>
    <row r="63" spans="2:9" ht="15"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2:9" ht="15">
      <c r="B64" s="2"/>
      <c r="C64" s="1"/>
      <c r="D64" s="1"/>
      <c r="E64" s="1"/>
      <c r="F64" s="1"/>
      <c r="G64" s="1"/>
      <c r="H64" s="3"/>
      <c r="I64" s="5"/>
    </row>
    <row r="65" spans="2:9" ht="15"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2:9" ht="15">
      <c r="B66" s="2"/>
      <c r="C66" s="1"/>
      <c r="D66" s="1"/>
      <c r="E66" s="1"/>
      <c r="F66" s="1"/>
      <c r="G66" s="1"/>
      <c r="H66" s="3"/>
      <c r="I66" s="5"/>
    </row>
    <row r="67" spans="2:9" ht="15"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2:9" ht="15"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2:9" ht="15">
      <c r="B69" s="30">
        <v>2</v>
      </c>
      <c r="C69" s="130" t="s">
        <v>79</v>
      </c>
      <c r="D69" s="131"/>
      <c r="E69" s="131"/>
      <c r="F69" s="131"/>
      <c r="G69" s="131"/>
      <c r="H69" s="132"/>
      <c r="I69" s="31">
        <v>0</v>
      </c>
    </row>
    <row r="70" spans="2:9" ht="15">
      <c r="B70" s="30">
        <v>3</v>
      </c>
      <c r="C70" s="130" t="s">
        <v>65</v>
      </c>
      <c r="D70" s="131"/>
      <c r="E70" s="131"/>
      <c r="F70" s="131"/>
      <c r="G70" s="131"/>
      <c r="H70" s="132"/>
      <c r="I70" s="31">
        <v>0</v>
      </c>
    </row>
    <row r="71" spans="2:9" ht="15">
      <c r="B71" s="30">
        <v>4</v>
      </c>
      <c r="C71" s="130" t="s">
        <v>66</v>
      </c>
      <c r="D71" s="131"/>
      <c r="E71" s="131"/>
      <c r="F71" s="131"/>
      <c r="G71" s="131"/>
      <c r="H71" s="132"/>
      <c r="I71" s="31">
        <v>0</v>
      </c>
    </row>
    <row r="72" spans="2:9" ht="15">
      <c r="B72" s="30">
        <v>5</v>
      </c>
      <c r="C72" s="130" t="s">
        <v>67</v>
      </c>
      <c r="D72" s="131"/>
      <c r="E72" s="131"/>
      <c r="F72" s="131"/>
      <c r="G72" s="131"/>
      <c r="H72" s="132"/>
      <c r="I72" s="31">
        <v>0</v>
      </c>
    </row>
    <row r="73" spans="2:9" ht="15">
      <c r="B73" s="30">
        <v>6</v>
      </c>
      <c r="C73" s="130" t="s">
        <v>35</v>
      </c>
      <c r="D73" s="131"/>
      <c r="E73" s="131"/>
      <c r="F73" s="131"/>
      <c r="G73" s="131"/>
      <c r="H73" s="132"/>
      <c r="I73" s="31">
        <v>0</v>
      </c>
    </row>
    <row r="74" spans="2:9" ht="15">
      <c r="B74" s="30">
        <v>7</v>
      </c>
      <c r="C74" s="130" t="s">
        <v>36</v>
      </c>
      <c r="D74" s="131"/>
      <c r="E74" s="131"/>
      <c r="F74" s="131"/>
      <c r="G74" s="131"/>
      <c r="H74" s="132"/>
      <c r="I74" s="31">
        <v>0</v>
      </c>
    </row>
    <row r="75" spans="2:9" ht="15">
      <c r="B75" s="121" t="s">
        <v>37</v>
      </c>
      <c r="C75" s="122"/>
      <c r="D75" s="122"/>
      <c r="E75" s="122"/>
      <c r="F75" s="122"/>
      <c r="G75" s="122"/>
      <c r="H75" s="123"/>
      <c r="I75" s="14">
        <f>SUM(I68:I74)</f>
        <v>0</v>
      </c>
    </row>
    <row r="76" spans="2:9" ht="15">
      <c r="B76" s="2"/>
      <c r="C76" s="1"/>
      <c r="D76" s="1"/>
      <c r="E76" s="1"/>
      <c r="F76" s="1"/>
      <c r="G76" s="1"/>
      <c r="H76" s="3"/>
      <c r="I76" s="5"/>
    </row>
    <row r="77" spans="2:9" ht="15">
      <c r="B77" s="127" t="s">
        <v>38</v>
      </c>
      <c r="C77" s="128"/>
      <c r="D77" s="128"/>
      <c r="E77" s="128"/>
      <c r="F77" s="128"/>
      <c r="G77" s="128"/>
      <c r="H77" s="128"/>
      <c r="I77" s="129"/>
    </row>
    <row r="78" spans="2:9" ht="15">
      <c r="B78" s="2"/>
      <c r="C78" s="1"/>
      <c r="D78" s="1"/>
      <c r="E78" s="1"/>
      <c r="F78" s="1"/>
      <c r="G78" s="1"/>
      <c r="H78" s="3"/>
      <c r="I78" s="5"/>
    </row>
    <row r="79" spans="2:9" ht="15">
      <c r="B79" s="8" t="s">
        <v>15</v>
      </c>
      <c r="C79" s="121" t="s">
        <v>41</v>
      </c>
      <c r="D79" s="122"/>
      <c r="E79" s="122"/>
      <c r="F79" s="122"/>
      <c r="G79" s="122"/>
      <c r="H79" s="123"/>
      <c r="I79" s="10" t="s">
        <v>4</v>
      </c>
    </row>
    <row r="80" spans="2:9" ht="15">
      <c r="B80" s="30">
        <v>1</v>
      </c>
      <c r="C80" s="130" t="s">
        <v>40</v>
      </c>
      <c r="D80" s="131"/>
      <c r="E80" s="131"/>
      <c r="F80" s="131"/>
      <c r="G80" s="131"/>
      <c r="H80" s="132"/>
      <c r="I80" s="31">
        <v>0</v>
      </c>
    </row>
    <row r="81" spans="2:9" ht="15">
      <c r="B81" s="30">
        <v>2</v>
      </c>
      <c r="C81" s="130" t="s">
        <v>55</v>
      </c>
      <c r="D81" s="131"/>
      <c r="E81" s="131"/>
      <c r="F81" s="131"/>
      <c r="G81" s="131"/>
      <c r="H81" s="132"/>
      <c r="I81" s="31">
        <v>0</v>
      </c>
    </row>
    <row r="82" spans="2:9" ht="15">
      <c r="B82" s="134" t="s">
        <v>39</v>
      </c>
      <c r="C82" s="135"/>
      <c r="D82" s="135"/>
      <c r="E82" s="135"/>
      <c r="F82" s="135"/>
      <c r="G82" s="135"/>
      <c r="H82" s="136"/>
      <c r="I82" s="14">
        <f>SUM(I80:I81)</f>
        <v>0</v>
      </c>
    </row>
    <row r="83" spans="2:9" ht="15">
      <c r="B83" s="2"/>
      <c r="C83" s="1"/>
      <c r="D83" s="1"/>
      <c r="E83" s="1"/>
      <c r="F83" s="1"/>
      <c r="G83" s="1"/>
      <c r="H83" s="3"/>
      <c r="I83" s="5"/>
    </row>
    <row r="84" spans="2:9" ht="15">
      <c r="B84" s="127" t="s">
        <v>46</v>
      </c>
      <c r="C84" s="128"/>
      <c r="D84" s="128"/>
      <c r="E84" s="128"/>
      <c r="F84" s="128"/>
      <c r="G84" s="128"/>
      <c r="H84" s="128"/>
      <c r="I84" s="129"/>
    </row>
    <row r="85" spans="2:9" ht="15">
      <c r="B85" s="2"/>
      <c r="C85" s="1"/>
      <c r="D85" s="1"/>
      <c r="E85" s="1"/>
      <c r="F85" s="1"/>
      <c r="G85" s="1"/>
      <c r="H85" s="3"/>
      <c r="I85" s="5"/>
    </row>
    <row r="86" spans="2:9" ht="15">
      <c r="B86" s="8" t="s">
        <v>15</v>
      </c>
      <c r="C86" s="121" t="s">
        <v>57</v>
      </c>
      <c r="D86" s="122"/>
      <c r="E86" s="122"/>
      <c r="F86" s="122"/>
      <c r="G86" s="123"/>
      <c r="H86" s="9" t="s">
        <v>3</v>
      </c>
      <c r="I86" s="10" t="s">
        <v>4</v>
      </c>
    </row>
    <row r="87" spans="2:9" ht="15">
      <c r="B87" s="8">
        <v>1</v>
      </c>
      <c r="C87" s="124" t="s">
        <v>47</v>
      </c>
      <c r="D87" s="125"/>
      <c r="E87" s="125"/>
      <c r="F87" s="125"/>
      <c r="G87" s="126"/>
      <c r="H87" s="73">
        <v>0.076</v>
      </c>
      <c r="I87" s="12">
        <f>$I$90/$H$90*H87</f>
        <v>0</v>
      </c>
    </row>
    <row r="88" spans="2:9" ht="15">
      <c r="B88" s="8">
        <v>2</v>
      </c>
      <c r="C88" s="124" t="s">
        <v>48</v>
      </c>
      <c r="D88" s="125"/>
      <c r="E88" s="125"/>
      <c r="F88" s="125"/>
      <c r="G88" s="126"/>
      <c r="H88" s="73">
        <v>0.0165</v>
      </c>
      <c r="I88" s="12">
        <f>$I$90/$H$90*H88</f>
        <v>0</v>
      </c>
    </row>
    <row r="89" spans="2:9" ht="15">
      <c r="B89" s="8">
        <v>3</v>
      </c>
      <c r="C89" s="124" t="s">
        <v>49</v>
      </c>
      <c r="D89" s="125"/>
      <c r="E89" s="125"/>
      <c r="F89" s="125"/>
      <c r="G89" s="126"/>
      <c r="H89" s="13">
        <v>0.05</v>
      </c>
      <c r="I89" s="12">
        <f>$I$90/$H$90*H89</f>
        <v>0</v>
      </c>
    </row>
    <row r="90" spans="2:9" ht="15">
      <c r="B90" s="121" t="s">
        <v>2</v>
      </c>
      <c r="C90" s="122"/>
      <c r="D90" s="122"/>
      <c r="E90" s="122"/>
      <c r="F90" s="122"/>
      <c r="G90" s="123"/>
      <c r="H90" s="16">
        <f>SUM(H87:H89)</f>
        <v>0.14250000000000002</v>
      </c>
      <c r="I90" s="14">
        <f>ROUND(((I63+I75)*$H$90)/(1-$H$90),2)</f>
        <v>0</v>
      </c>
    </row>
    <row r="91" spans="2:9" ht="15">
      <c r="B91" s="2"/>
      <c r="C91" s="1"/>
      <c r="D91" s="1"/>
      <c r="E91" s="1"/>
      <c r="F91" s="1"/>
      <c r="G91" s="1"/>
      <c r="H91" s="3"/>
      <c r="I91" s="5"/>
    </row>
    <row r="92" spans="2:9" ht="15">
      <c r="B92" s="8" t="s">
        <v>15</v>
      </c>
      <c r="C92" s="121" t="s">
        <v>58</v>
      </c>
      <c r="D92" s="122"/>
      <c r="E92" s="122"/>
      <c r="F92" s="122"/>
      <c r="G92" s="123"/>
      <c r="H92" s="9" t="s">
        <v>3</v>
      </c>
      <c r="I92" s="10" t="s">
        <v>4</v>
      </c>
    </row>
    <row r="93" spans="2:9" ht="15">
      <c r="B93" s="8">
        <v>1</v>
      </c>
      <c r="C93" s="124" t="s">
        <v>47</v>
      </c>
      <c r="D93" s="125"/>
      <c r="E93" s="125"/>
      <c r="F93" s="125"/>
      <c r="G93" s="126"/>
      <c r="H93" s="73">
        <v>0.076</v>
      </c>
      <c r="I93" s="12">
        <f>$I$96/$H$96*H93</f>
        <v>0</v>
      </c>
    </row>
    <row r="94" spans="2:9" ht="15">
      <c r="B94" s="8">
        <v>2</v>
      </c>
      <c r="C94" s="124" t="s">
        <v>48</v>
      </c>
      <c r="D94" s="125"/>
      <c r="E94" s="125"/>
      <c r="F94" s="125"/>
      <c r="G94" s="126"/>
      <c r="H94" s="73">
        <v>0.0165</v>
      </c>
      <c r="I94" s="12">
        <f>$I$96/$H$96*H94</f>
        <v>0</v>
      </c>
    </row>
    <row r="95" spans="2:9" ht="15">
      <c r="B95" s="8">
        <v>3</v>
      </c>
      <c r="C95" s="124" t="s">
        <v>49</v>
      </c>
      <c r="D95" s="125"/>
      <c r="E95" s="125"/>
      <c r="F95" s="125"/>
      <c r="G95" s="126"/>
      <c r="H95" s="13">
        <v>0.05</v>
      </c>
      <c r="I95" s="12">
        <f>$I$96/$H$96*H95</f>
        <v>0</v>
      </c>
    </row>
    <row r="96" spans="2:9" ht="15">
      <c r="B96" s="121" t="s">
        <v>2</v>
      </c>
      <c r="C96" s="122"/>
      <c r="D96" s="122"/>
      <c r="E96" s="122"/>
      <c r="F96" s="122"/>
      <c r="G96" s="123"/>
      <c r="H96" s="16">
        <f>SUM(H93:H95)</f>
        <v>0.14250000000000002</v>
      </c>
      <c r="I96" s="14">
        <f>ROUND(((I82)*$H$90)/(1-$H$90),2)</f>
        <v>0</v>
      </c>
    </row>
    <row r="97" spans="2:9" ht="15">
      <c r="B97" s="2"/>
      <c r="C97" s="1"/>
      <c r="D97" s="1"/>
      <c r="E97" s="1"/>
      <c r="F97" s="1"/>
      <c r="G97" s="1"/>
      <c r="H97" s="3"/>
      <c r="I97" s="5"/>
    </row>
    <row r="98" spans="2:9" ht="15">
      <c r="B98" s="121" t="s">
        <v>50</v>
      </c>
      <c r="C98" s="122"/>
      <c r="D98" s="122"/>
      <c r="E98" s="122"/>
      <c r="F98" s="122"/>
      <c r="G98" s="122"/>
      <c r="H98" s="123"/>
      <c r="I98" s="14">
        <f>I96+I90</f>
        <v>0</v>
      </c>
    </row>
    <row r="99" spans="2:9" ht="15">
      <c r="B99" s="2"/>
      <c r="C99" s="1"/>
      <c r="D99" s="1"/>
      <c r="E99" s="1"/>
      <c r="F99" s="1"/>
      <c r="G99" s="1"/>
      <c r="H99" s="3"/>
      <c r="I99" s="5"/>
    </row>
    <row r="100" spans="2:9" ht="15">
      <c r="B100" s="127" t="s">
        <v>70</v>
      </c>
      <c r="C100" s="128"/>
      <c r="D100" s="128"/>
      <c r="E100" s="128"/>
      <c r="F100" s="128"/>
      <c r="G100" s="128"/>
      <c r="H100" s="128"/>
      <c r="I100" s="129"/>
    </row>
    <row r="101" spans="2:9" ht="15">
      <c r="B101" s="2"/>
      <c r="C101" s="1"/>
      <c r="D101" s="1"/>
      <c r="E101" s="1"/>
      <c r="F101" s="1"/>
      <c r="G101" s="1"/>
      <c r="H101" s="3"/>
      <c r="I101" s="5"/>
    </row>
    <row r="102" spans="2:9" ht="15">
      <c r="B102" s="121" t="s">
        <v>71</v>
      </c>
      <c r="C102" s="122"/>
      <c r="D102" s="122"/>
      <c r="E102" s="122"/>
      <c r="F102" s="122"/>
      <c r="G102" s="122"/>
      <c r="H102" s="123"/>
      <c r="I102" s="14">
        <f>I63+I75+I90</f>
        <v>0</v>
      </c>
    </row>
    <row r="103" spans="2:9" ht="15">
      <c r="B103" s="17"/>
      <c r="C103" s="17"/>
      <c r="D103" s="17"/>
      <c r="E103" s="17"/>
      <c r="F103" s="17"/>
      <c r="G103" s="17"/>
      <c r="H103" s="18"/>
      <c r="I103" s="5"/>
    </row>
    <row r="104" spans="2:9" ht="15">
      <c r="B104" s="121" t="s">
        <v>72</v>
      </c>
      <c r="C104" s="122"/>
      <c r="D104" s="122"/>
      <c r="E104" s="122"/>
      <c r="F104" s="122"/>
      <c r="G104" s="122"/>
      <c r="H104" s="123"/>
      <c r="I104" s="14">
        <f>I82+I96</f>
        <v>0</v>
      </c>
    </row>
    <row r="105" spans="2:9" ht="15">
      <c r="B105" s="17"/>
      <c r="C105" s="17"/>
      <c r="D105" s="17"/>
      <c r="E105" s="17"/>
      <c r="F105" s="17"/>
      <c r="G105" s="17"/>
      <c r="H105" s="18"/>
      <c r="I105" s="5"/>
    </row>
    <row r="106" spans="2:9" ht="15">
      <c r="B106" s="121" t="s">
        <v>51</v>
      </c>
      <c r="C106" s="122"/>
      <c r="D106" s="122"/>
      <c r="E106" s="122"/>
      <c r="F106" s="122"/>
      <c r="G106" s="122"/>
      <c r="H106" s="123"/>
      <c r="I106" s="14">
        <f>I63+I75+I82+I98</f>
        <v>0</v>
      </c>
    </row>
  </sheetData>
  <sheetProtection password="DFA0" sheet="1"/>
  <mergeCells count="81">
    <mergeCell ref="B102:H102"/>
    <mergeCell ref="C88:G88"/>
    <mergeCell ref="C89:G89"/>
    <mergeCell ref="B82:H82"/>
    <mergeCell ref="B75:H75"/>
    <mergeCell ref="B77:I77"/>
    <mergeCell ref="C79:H79"/>
    <mergeCell ref="C80:H80"/>
    <mergeCell ref="C87:G87"/>
    <mergeCell ref="C81:H81"/>
    <mergeCell ref="B104:H104"/>
    <mergeCell ref="B106:H106"/>
    <mergeCell ref="B90:G90"/>
    <mergeCell ref="C92:G92"/>
    <mergeCell ref="C93:G93"/>
    <mergeCell ref="C94:G94"/>
    <mergeCell ref="C95:G95"/>
    <mergeCell ref="B96:G96"/>
    <mergeCell ref="B98:H98"/>
    <mergeCell ref="B100:I100"/>
    <mergeCell ref="C42:G42"/>
    <mergeCell ref="C43:G43"/>
    <mergeCell ref="C47:G47"/>
    <mergeCell ref="C73:H73"/>
    <mergeCell ref="C68:H68"/>
    <mergeCell ref="C69:H69"/>
    <mergeCell ref="B55:G55"/>
    <mergeCell ref="C52:G52"/>
    <mergeCell ref="C59:H59"/>
    <mergeCell ref="C60:H60"/>
    <mergeCell ref="B36:G36"/>
    <mergeCell ref="C24:G24"/>
    <mergeCell ref="C38:G38"/>
    <mergeCell ref="C41:G41"/>
    <mergeCell ref="C26:G26"/>
    <mergeCell ref="C27:G27"/>
    <mergeCell ref="C29:G29"/>
    <mergeCell ref="B30:G30"/>
    <mergeCell ref="C16:G16"/>
    <mergeCell ref="C17:H17"/>
    <mergeCell ref="B19:H19"/>
    <mergeCell ref="C21:G21"/>
    <mergeCell ref="C22:G22"/>
    <mergeCell ref="C23:G23"/>
    <mergeCell ref="C18:G18"/>
    <mergeCell ref="B2:I2"/>
    <mergeCell ref="B4:I4"/>
    <mergeCell ref="B5:I5"/>
    <mergeCell ref="B7:I7"/>
    <mergeCell ref="B8:I8"/>
    <mergeCell ref="B9:I9"/>
    <mergeCell ref="B10:I10"/>
    <mergeCell ref="B12:H12"/>
    <mergeCell ref="B14:I14"/>
    <mergeCell ref="C57:H57"/>
    <mergeCell ref="C58:H58"/>
    <mergeCell ref="C74:H74"/>
    <mergeCell ref="C54:G54"/>
    <mergeCell ref="C50:G50"/>
    <mergeCell ref="C51:G51"/>
    <mergeCell ref="B61:H61"/>
    <mergeCell ref="C25:G25"/>
    <mergeCell ref="C48:G48"/>
    <mergeCell ref="C49:G49"/>
    <mergeCell ref="C53:G53"/>
    <mergeCell ref="C44:G44"/>
    <mergeCell ref="C39:G39"/>
    <mergeCell ref="C40:G40"/>
    <mergeCell ref="B45:G45"/>
    <mergeCell ref="C34:G34"/>
    <mergeCell ref="C35:G35"/>
    <mergeCell ref="C32:G32"/>
    <mergeCell ref="C33:G33"/>
    <mergeCell ref="C86:G86"/>
    <mergeCell ref="C67:H67"/>
    <mergeCell ref="C70:H70"/>
    <mergeCell ref="C71:H71"/>
    <mergeCell ref="C72:H72"/>
    <mergeCell ref="B84:I84"/>
    <mergeCell ref="B63:H63"/>
    <mergeCell ref="B65:I65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5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57421875" style="37" customWidth="1"/>
    <col min="2" max="2" width="3.7109375" style="37" customWidth="1"/>
    <col min="3" max="3" width="46.00390625" style="37" customWidth="1"/>
    <col min="4" max="7" width="9.140625" style="37" customWidth="1"/>
    <col min="8" max="8" width="10.57421875" style="37" bestFit="1" customWidth="1"/>
    <col min="9" max="9" width="15.7109375" style="37" customWidth="1"/>
    <col min="10" max="16384" width="9.140625" style="37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85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54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21" t="s">
        <v>119</v>
      </c>
      <c r="C8" s="122"/>
      <c r="D8" s="122"/>
      <c r="E8" s="122"/>
      <c r="F8" s="122"/>
      <c r="G8" s="122"/>
      <c r="H8" s="122"/>
      <c r="I8" s="123"/>
    </row>
    <row r="9" spans="1:9" ht="15" customHeight="1">
      <c r="A9" s="1"/>
      <c r="B9" s="150" t="s">
        <v>118</v>
      </c>
      <c r="C9" s="151"/>
      <c r="D9" s="151"/>
      <c r="E9" s="151"/>
      <c r="F9" s="151"/>
      <c r="G9" s="151"/>
      <c r="H9" s="151"/>
      <c r="I9" s="152"/>
    </row>
    <row r="10" spans="1:9" ht="15">
      <c r="A10" s="1"/>
      <c r="B10" s="115" t="s">
        <v>83</v>
      </c>
      <c r="C10" s="115"/>
      <c r="D10" s="115"/>
      <c r="E10" s="115"/>
      <c r="F10" s="115"/>
      <c r="G10" s="115"/>
      <c r="H10" s="115"/>
      <c r="I10" s="115"/>
    </row>
    <row r="11" spans="1:9" ht="15">
      <c r="A11" s="1"/>
      <c r="B11" s="6"/>
      <c r="C11" s="6"/>
      <c r="D11" s="6"/>
      <c r="E11" s="6"/>
      <c r="F11" s="6"/>
      <c r="G11" s="6"/>
      <c r="H11" s="7"/>
      <c r="I11" s="6"/>
    </row>
    <row r="12" spans="1:9" ht="15">
      <c r="A12" s="1"/>
      <c r="B12" s="121" t="s">
        <v>52</v>
      </c>
      <c r="C12" s="122"/>
      <c r="D12" s="122"/>
      <c r="E12" s="122"/>
      <c r="F12" s="122"/>
      <c r="G12" s="122"/>
      <c r="H12" s="123"/>
      <c r="I12" s="33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1:9" ht="15">
      <c r="A15" s="1"/>
      <c r="B15" s="2"/>
      <c r="C15" s="1"/>
      <c r="D15" s="1"/>
      <c r="E15" s="1"/>
      <c r="F15" s="1"/>
      <c r="G15" s="1"/>
      <c r="H15" s="3"/>
      <c r="I15" s="5"/>
    </row>
    <row r="16" spans="1:9" ht="15">
      <c r="A16" s="1"/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1:9" ht="15">
      <c r="A17" s="1"/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</f>
        <v>0</v>
      </c>
    </row>
    <row r="18" spans="1:9" ht="15">
      <c r="A18" s="1"/>
      <c r="B18" s="8">
        <v>2</v>
      </c>
      <c r="C18" s="124" t="s">
        <v>74</v>
      </c>
      <c r="D18" s="125"/>
      <c r="E18" s="125"/>
      <c r="F18" s="125"/>
      <c r="G18" s="126"/>
      <c r="H18" s="13">
        <v>0.4</v>
      </c>
      <c r="I18" s="12">
        <f>(ROUND(I17*H18,2))</f>
        <v>0</v>
      </c>
    </row>
    <row r="19" spans="1:9" ht="15">
      <c r="A19" s="1"/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1:9" ht="15">
      <c r="A20" s="1"/>
      <c r="B20" s="2"/>
      <c r="C20" s="1"/>
      <c r="D20" s="1"/>
      <c r="E20" s="1"/>
      <c r="F20" s="1"/>
      <c r="G20" s="1"/>
      <c r="H20" s="3"/>
      <c r="I20" s="5"/>
    </row>
    <row r="21" spans="1:9" ht="15">
      <c r="A21" s="1"/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1:9" ht="15">
      <c r="A22" s="1"/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1:9" ht="15">
      <c r="A23" s="1"/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1:9" ht="15">
      <c r="A24" s="1"/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1:9" ht="15">
      <c r="A25" s="1"/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1:9" ht="15">
      <c r="A26" s="1"/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1:9" ht="15">
      <c r="A27" s="1"/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1:9" ht="15">
      <c r="A28" s="1"/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1:9" ht="15">
      <c r="A29" s="1"/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1:9" ht="15">
      <c r="A30" s="1"/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1:9" ht="15">
      <c r="A31" s="1"/>
      <c r="B31" s="2"/>
      <c r="C31" s="1"/>
      <c r="D31" s="1"/>
      <c r="E31" s="1"/>
      <c r="F31" s="1"/>
      <c r="G31" s="1"/>
      <c r="H31" s="3"/>
      <c r="I31" s="5"/>
    </row>
    <row r="32" spans="1:9" ht="15">
      <c r="A32" s="1"/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1:9" ht="15">
      <c r="A33" s="1"/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1:9" ht="15">
      <c r="A34" s="1"/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1:9" ht="15">
      <c r="A35" s="1"/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1:9" ht="15">
      <c r="A36" s="1"/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1:9" ht="15">
      <c r="A37" s="1"/>
      <c r="B37" s="2"/>
      <c r="C37" s="1"/>
      <c r="D37" s="1"/>
      <c r="E37" s="1"/>
      <c r="F37" s="1"/>
      <c r="G37" s="1"/>
      <c r="H37" s="3"/>
      <c r="I37" s="5"/>
    </row>
    <row r="38" spans="1:9" ht="15">
      <c r="A38" s="1"/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1:9" ht="15">
      <c r="A39" s="1"/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1:9" ht="15">
      <c r="A40" s="1"/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1:9" ht="15">
      <c r="A41" s="1"/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1:9" ht="15">
      <c r="A42" s="1"/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1:9" ht="15">
      <c r="A43" s="1"/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1:9" ht="15">
      <c r="A44" s="1"/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1:9" ht="15">
      <c r="A45" s="1"/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1:9" ht="15">
      <c r="A46" s="1"/>
      <c r="B46" s="1"/>
      <c r="C46" s="1"/>
      <c r="D46" s="1"/>
      <c r="E46" s="1"/>
      <c r="F46" s="1"/>
      <c r="G46" s="1"/>
      <c r="H46" s="3"/>
      <c r="I46" s="5"/>
    </row>
    <row r="47" spans="1:9" ht="15">
      <c r="A47" s="1"/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1:9" ht="15">
      <c r="A48" s="1"/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1:9" ht="15">
      <c r="A49" s="1"/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1:9" ht="15">
      <c r="A50" s="1"/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1:9" ht="15">
      <c r="A51" s="1"/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1:9" ht="15">
      <c r="A52" s="1"/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1:9" ht="15">
      <c r="A53" s="1"/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1:9" ht="15">
      <c r="A54" s="1"/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1:9" ht="15">
      <c r="A55" s="1"/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1:9" ht="15">
      <c r="A56" s="1"/>
      <c r="B56" s="2"/>
      <c r="C56" s="1"/>
      <c r="D56" s="1"/>
      <c r="E56" s="1"/>
      <c r="F56" s="1"/>
      <c r="G56" s="1"/>
      <c r="H56" s="3"/>
      <c r="I56" s="5"/>
    </row>
    <row r="57" spans="1:9" ht="15">
      <c r="A57" s="1"/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1:9" ht="15">
      <c r="A58" s="1"/>
      <c r="B58" s="30">
        <v>1</v>
      </c>
      <c r="C58" s="130" t="s">
        <v>63</v>
      </c>
      <c r="D58" s="131"/>
      <c r="E58" s="131"/>
      <c r="F58" s="131"/>
      <c r="G58" s="131"/>
      <c r="H58" s="132"/>
      <c r="I58" s="31">
        <v>0</v>
      </c>
    </row>
    <row r="59" spans="1:9" ht="15">
      <c r="A59" s="1"/>
      <c r="B59" s="30">
        <v>2</v>
      </c>
      <c r="C59" s="130"/>
      <c r="D59" s="131"/>
      <c r="E59" s="131"/>
      <c r="F59" s="131"/>
      <c r="G59" s="131"/>
      <c r="H59" s="132"/>
      <c r="I59" s="31"/>
    </row>
    <row r="60" spans="1:9" ht="15">
      <c r="A60" s="1"/>
      <c r="B60" s="30">
        <v>3</v>
      </c>
      <c r="C60" s="130"/>
      <c r="D60" s="131"/>
      <c r="E60" s="131"/>
      <c r="F60" s="131"/>
      <c r="G60" s="131"/>
      <c r="H60" s="132"/>
      <c r="I60" s="31"/>
    </row>
    <row r="61" spans="1:9" ht="15">
      <c r="A61" s="1"/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1:9" ht="15">
      <c r="A62" s="1"/>
      <c r="B62" s="2"/>
      <c r="C62" s="1"/>
      <c r="D62" s="1"/>
      <c r="E62" s="1"/>
      <c r="F62" s="1"/>
      <c r="G62" s="1"/>
      <c r="H62" s="3"/>
      <c r="I62" s="5"/>
    </row>
    <row r="63" spans="1:9" ht="15">
      <c r="A63" s="1"/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1:9" ht="15">
      <c r="A64" s="1"/>
      <c r="B64" s="2"/>
      <c r="C64" s="1"/>
      <c r="D64" s="1"/>
      <c r="E64" s="1"/>
      <c r="F64" s="1"/>
      <c r="G64" s="1"/>
      <c r="H64" s="3"/>
      <c r="I64" s="5"/>
    </row>
    <row r="65" spans="1:9" ht="15">
      <c r="A65" s="1"/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1:9" ht="15">
      <c r="A66" s="1"/>
      <c r="B66" s="2"/>
      <c r="C66" s="1"/>
      <c r="D66" s="1"/>
      <c r="E66" s="1"/>
      <c r="F66" s="1"/>
      <c r="G66" s="1"/>
      <c r="H66" s="3"/>
      <c r="I66" s="5"/>
    </row>
    <row r="67" spans="1:9" ht="15">
      <c r="A67" s="1"/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1:9" ht="15">
      <c r="A68" s="1"/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1:9" ht="15">
      <c r="A69" s="1"/>
      <c r="B69" s="30">
        <v>2</v>
      </c>
      <c r="C69" s="130" t="s">
        <v>79</v>
      </c>
      <c r="D69" s="131"/>
      <c r="E69" s="131"/>
      <c r="F69" s="131"/>
      <c r="G69" s="131"/>
      <c r="H69" s="132"/>
      <c r="I69" s="31">
        <v>0</v>
      </c>
    </row>
    <row r="70" spans="1:9" ht="15">
      <c r="A70" s="1"/>
      <c r="B70" s="30">
        <v>3</v>
      </c>
      <c r="C70" s="130" t="s">
        <v>65</v>
      </c>
      <c r="D70" s="131"/>
      <c r="E70" s="131"/>
      <c r="F70" s="131"/>
      <c r="G70" s="131"/>
      <c r="H70" s="132"/>
      <c r="I70" s="31">
        <v>0</v>
      </c>
    </row>
    <row r="71" spans="1:9" ht="15">
      <c r="A71" s="1"/>
      <c r="B71" s="30">
        <v>4</v>
      </c>
      <c r="C71" s="130" t="s">
        <v>66</v>
      </c>
      <c r="D71" s="131"/>
      <c r="E71" s="131"/>
      <c r="F71" s="131"/>
      <c r="G71" s="131"/>
      <c r="H71" s="132"/>
      <c r="I71" s="31">
        <v>0</v>
      </c>
    </row>
    <row r="72" spans="1:9" ht="15">
      <c r="A72" s="1"/>
      <c r="B72" s="30">
        <v>5</v>
      </c>
      <c r="C72" s="130" t="s">
        <v>35</v>
      </c>
      <c r="D72" s="131"/>
      <c r="E72" s="131"/>
      <c r="F72" s="131"/>
      <c r="G72" s="131"/>
      <c r="H72" s="132"/>
      <c r="I72" s="31">
        <v>0</v>
      </c>
    </row>
    <row r="73" spans="1:9" ht="15">
      <c r="A73" s="1"/>
      <c r="B73" s="30">
        <v>6</v>
      </c>
      <c r="C73" s="130" t="s">
        <v>36</v>
      </c>
      <c r="D73" s="131"/>
      <c r="E73" s="131"/>
      <c r="F73" s="131"/>
      <c r="G73" s="131"/>
      <c r="H73" s="132"/>
      <c r="I73" s="31">
        <v>0</v>
      </c>
    </row>
    <row r="74" spans="1:9" ht="15">
      <c r="A74" s="1"/>
      <c r="B74" s="121" t="s">
        <v>37</v>
      </c>
      <c r="C74" s="122"/>
      <c r="D74" s="122"/>
      <c r="E74" s="122"/>
      <c r="F74" s="122"/>
      <c r="G74" s="122"/>
      <c r="H74" s="123"/>
      <c r="I74" s="14">
        <f>SUM(I68:I73)</f>
        <v>0</v>
      </c>
    </row>
    <row r="75" spans="1:9" ht="15">
      <c r="A75" s="1"/>
      <c r="B75" s="2"/>
      <c r="C75" s="1"/>
      <c r="D75" s="1"/>
      <c r="E75" s="1"/>
      <c r="F75" s="1"/>
      <c r="G75" s="1"/>
      <c r="H75" s="3"/>
      <c r="I75" s="5"/>
    </row>
    <row r="76" spans="1:9" ht="15">
      <c r="A76" s="1"/>
      <c r="B76" s="127" t="s">
        <v>38</v>
      </c>
      <c r="C76" s="128"/>
      <c r="D76" s="128"/>
      <c r="E76" s="128"/>
      <c r="F76" s="128"/>
      <c r="G76" s="128"/>
      <c r="H76" s="128"/>
      <c r="I76" s="129"/>
    </row>
    <row r="77" spans="1:9" ht="15">
      <c r="A77" s="1"/>
      <c r="B77" s="2"/>
      <c r="C77" s="1"/>
      <c r="D77" s="1"/>
      <c r="E77" s="1"/>
      <c r="F77" s="1"/>
      <c r="G77" s="1"/>
      <c r="H77" s="3"/>
      <c r="I77" s="5"/>
    </row>
    <row r="78" spans="1:9" ht="15">
      <c r="A78" s="1"/>
      <c r="B78" s="8" t="s">
        <v>15</v>
      </c>
      <c r="C78" s="121" t="s">
        <v>41</v>
      </c>
      <c r="D78" s="122"/>
      <c r="E78" s="122"/>
      <c r="F78" s="122"/>
      <c r="G78" s="122"/>
      <c r="H78" s="123"/>
      <c r="I78" s="10" t="s">
        <v>4</v>
      </c>
    </row>
    <row r="79" spans="1:9" ht="15">
      <c r="A79" s="1"/>
      <c r="B79" s="30">
        <v>1</v>
      </c>
      <c r="C79" s="130" t="s">
        <v>40</v>
      </c>
      <c r="D79" s="131"/>
      <c r="E79" s="131"/>
      <c r="F79" s="131"/>
      <c r="G79" s="131"/>
      <c r="H79" s="132"/>
      <c r="I79" s="31">
        <v>0</v>
      </c>
    </row>
    <row r="80" spans="1:9" ht="15">
      <c r="A80" s="1"/>
      <c r="B80" s="30">
        <v>2</v>
      </c>
      <c r="C80" s="130" t="s">
        <v>55</v>
      </c>
      <c r="D80" s="131"/>
      <c r="E80" s="131"/>
      <c r="F80" s="131"/>
      <c r="G80" s="131"/>
      <c r="H80" s="132"/>
      <c r="I80" s="31">
        <v>0</v>
      </c>
    </row>
    <row r="81" spans="1:9" ht="15">
      <c r="A81" s="1"/>
      <c r="B81" s="134" t="s">
        <v>39</v>
      </c>
      <c r="C81" s="135"/>
      <c r="D81" s="135"/>
      <c r="E81" s="135"/>
      <c r="F81" s="135"/>
      <c r="G81" s="135"/>
      <c r="H81" s="136"/>
      <c r="I81" s="14">
        <f>SUM(I79:I80)</f>
        <v>0</v>
      </c>
    </row>
    <row r="82" spans="1:9" ht="15">
      <c r="A82" s="1"/>
      <c r="B82" s="2"/>
      <c r="C82" s="1"/>
      <c r="D82" s="1"/>
      <c r="E82" s="1"/>
      <c r="F82" s="1"/>
      <c r="G82" s="1"/>
      <c r="H82" s="3"/>
      <c r="I82" s="5"/>
    </row>
    <row r="83" spans="1:9" ht="15">
      <c r="A83" s="1"/>
      <c r="B83" s="127" t="s">
        <v>46</v>
      </c>
      <c r="C83" s="128"/>
      <c r="D83" s="128"/>
      <c r="E83" s="128"/>
      <c r="F83" s="128"/>
      <c r="G83" s="128"/>
      <c r="H83" s="128"/>
      <c r="I83" s="129"/>
    </row>
    <row r="84" spans="1:9" ht="15">
      <c r="A84" s="1"/>
      <c r="B84" s="2"/>
      <c r="C84" s="1"/>
      <c r="D84" s="1"/>
      <c r="E84" s="1"/>
      <c r="F84" s="1"/>
      <c r="G84" s="1"/>
      <c r="H84" s="3"/>
      <c r="I84" s="5"/>
    </row>
    <row r="85" spans="1:9" ht="15">
      <c r="A85" s="1"/>
      <c r="B85" s="8" t="s">
        <v>15</v>
      </c>
      <c r="C85" s="121" t="s">
        <v>57</v>
      </c>
      <c r="D85" s="122"/>
      <c r="E85" s="122"/>
      <c r="F85" s="122"/>
      <c r="G85" s="123"/>
      <c r="H85" s="9" t="s">
        <v>3</v>
      </c>
      <c r="I85" s="10" t="s">
        <v>4</v>
      </c>
    </row>
    <row r="86" spans="1:9" ht="15">
      <c r="A86" s="1"/>
      <c r="B86" s="8">
        <v>1</v>
      </c>
      <c r="C86" s="124" t="s">
        <v>47</v>
      </c>
      <c r="D86" s="125"/>
      <c r="E86" s="125"/>
      <c r="F86" s="125"/>
      <c r="G86" s="126"/>
      <c r="H86" s="73">
        <v>0.076</v>
      </c>
      <c r="I86" s="12">
        <f>$I$89/$H$89*H86</f>
        <v>0</v>
      </c>
    </row>
    <row r="87" spans="1:9" ht="15">
      <c r="A87" s="1"/>
      <c r="B87" s="8">
        <v>2</v>
      </c>
      <c r="C87" s="124" t="s">
        <v>48</v>
      </c>
      <c r="D87" s="125"/>
      <c r="E87" s="125"/>
      <c r="F87" s="125"/>
      <c r="G87" s="126"/>
      <c r="H87" s="73">
        <v>0.0165</v>
      </c>
      <c r="I87" s="12">
        <f>$I$89/$H$89*H87</f>
        <v>0</v>
      </c>
    </row>
    <row r="88" spans="1:9" ht="15">
      <c r="A88" s="1"/>
      <c r="B88" s="8">
        <v>3</v>
      </c>
      <c r="C88" s="124" t="s">
        <v>49</v>
      </c>
      <c r="D88" s="125"/>
      <c r="E88" s="125"/>
      <c r="F88" s="125"/>
      <c r="G88" s="126"/>
      <c r="H88" s="13">
        <v>0.05</v>
      </c>
      <c r="I88" s="12">
        <f>$I$89/$H$89*H88</f>
        <v>0</v>
      </c>
    </row>
    <row r="89" spans="1:9" ht="15">
      <c r="A89" s="1"/>
      <c r="B89" s="121" t="s">
        <v>2</v>
      </c>
      <c r="C89" s="122"/>
      <c r="D89" s="122"/>
      <c r="E89" s="122"/>
      <c r="F89" s="122"/>
      <c r="G89" s="123"/>
      <c r="H89" s="16">
        <f>SUM(H86:H88)</f>
        <v>0.14250000000000002</v>
      </c>
      <c r="I89" s="14">
        <f>ROUND(((I63+I74)*$H$89)/(1-$H$89),2)</f>
        <v>0</v>
      </c>
    </row>
    <row r="90" spans="1:9" ht="15">
      <c r="A90" s="1"/>
      <c r="B90" s="2"/>
      <c r="C90" s="1"/>
      <c r="D90" s="1"/>
      <c r="E90" s="1"/>
      <c r="F90" s="1"/>
      <c r="G90" s="1"/>
      <c r="H90" s="3"/>
      <c r="I90" s="5"/>
    </row>
    <row r="91" spans="1:9" ht="15">
      <c r="A91" s="1"/>
      <c r="B91" s="8" t="s">
        <v>15</v>
      </c>
      <c r="C91" s="121" t="s">
        <v>58</v>
      </c>
      <c r="D91" s="122"/>
      <c r="E91" s="122"/>
      <c r="F91" s="122"/>
      <c r="G91" s="123"/>
      <c r="H91" s="9" t="s">
        <v>3</v>
      </c>
      <c r="I91" s="10" t="s">
        <v>4</v>
      </c>
    </row>
    <row r="92" spans="1:9" ht="15">
      <c r="A92" s="1"/>
      <c r="B92" s="8">
        <v>1</v>
      </c>
      <c r="C92" s="124" t="s">
        <v>47</v>
      </c>
      <c r="D92" s="125"/>
      <c r="E92" s="125"/>
      <c r="F92" s="125"/>
      <c r="G92" s="126"/>
      <c r="H92" s="73">
        <v>0.076</v>
      </c>
      <c r="I92" s="12">
        <f>$I$95/$H$95*H92</f>
        <v>0</v>
      </c>
    </row>
    <row r="93" spans="1:9" ht="15">
      <c r="A93" s="1"/>
      <c r="B93" s="8">
        <v>2</v>
      </c>
      <c r="C93" s="124" t="s">
        <v>48</v>
      </c>
      <c r="D93" s="125"/>
      <c r="E93" s="125"/>
      <c r="F93" s="125"/>
      <c r="G93" s="126"/>
      <c r="H93" s="73">
        <v>0.0165</v>
      </c>
      <c r="I93" s="12">
        <f>$I$95/$H$95*H93</f>
        <v>0</v>
      </c>
    </row>
    <row r="94" spans="1:9" ht="15">
      <c r="A94" s="1"/>
      <c r="B94" s="8">
        <v>3</v>
      </c>
      <c r="C94" s="124" t="s">
        <v>49</v>
      </c>
      <c r="D94" s="125"/>
      <c r="E94" s="125"/>
      <c r="F94" s="125"/>
      <c r="G94" s="126"/>
      <c r="H94" s="13">
        <v>0.05</v>
      </c>
      <c r="I94" s="12">
        <f>$I$95/$H$95*H94</f>
        <v>0</v>
      </c>
    </row>
    <row r="95" spans="1:9" ht="15">
      <c r="A95" s="1"/>
      <c r="B95" s="121" t="s">
        <v>2</v>
      </c>
      <c r="C95" s="122"/>
      <c r="D95" s="122"/>
      <c r="E95" s="122"/>
      <c r="F95" s="122"/>
      <c r="G95" s="123"/>
      <c r="H95" s="16">
        <f>SUM(H92:H94)</f>
        <v>0.14250000000000002</v>
      </c>
      <c r="I95" s="14">
        <f>ROUND(((I81)*$H$89)/(1-$H$89),2)</f>
        <v>0</v>
      </c>
    </row>
    <row r="96" spans="1:9" ht="15">
      <c r="A96" s="1"/>
      <c r="B96" s="2"/>
      <c r="C96" s="1"/>
      <c r="D96" s="1"/>
      <c r="E96" s="1"/>
      <c r="F96" s="1"/>
      <c r="G96" s="1"/>
      <c r="H96" s="3"/>
      <c r="I96" s="5"/>
    </row>
    <row r="97" spans="1:9" ht="15">
      <c r="A97" s="1"/>
      <c r="B97" s="121" t="s">
        <v>50</v>
      </c>
      <c r="C97" s="122"/>
      <c r="D97" s="122"/>
      <c r="E97" s="122"/>
      <c r="F97" s="122"/>
      <c r="G97" s="122"/>
      <c r="H97" s="123"/>
      <c r="I97" s="14">
        <f>I95+I89</f>
        <v>0</v>
      </c>
    </row>
    <row r="98" spans="1:9" ht="15">
      <c r="A98" s="1"/>
      <c r="B98" s="2"/>
      <c r="C98" s="1"/>
      <c r="D98" s="1"/>
      <c r="E98" s="1"/>
      <c r="F98" s="1"/>
      <c r="G98" s="1"/>
      <c r="H98" s="3"/>
      <c r="I98" s="5"/>
    </row>
    <row r="99" spans="1:9" ht="15">
      <c r="A99" s="1"/>
      <c r="B99" s="127" t="s">
        <v>70</v>
      </c>
      <c r="C99" s="128"/>
      <c r="D99" s="128"/>
      <c r="E99" s="128"/>
      <c r="F99" s="128"/>
      <c r="G99" s="128"/>
      <c r="H99" s="128"/>
      <c r="I99" s="129"/>
    </row>
    <row r="100" spans="1:9" ht="15">
      <c r="A100" s="1"/>
      <c r="B100" s="2"/>
      <c r="C100" s="1"/>
      <c r="D100" s="1"/>
      <c r="E100" s="1"/>
      <c r="F100" s="1"/>
      <c r="G100" s="1"/>
      <c r="H100" s="3"/>
      <c r="I100" s="5"/>
    </row>
    <row r="101" spans="1:9" ht="15">
      <c r="A101" s="1"/>
      <c r="B101" s="121" t="s">
        <v>71</v>
      </c>
      <c r="C101" s="122"/>
      <c r="D101" s="122"/>
      <c r="E101" s="122"/>
      <c r="F101" s="122"/>
      <c r="G101" s="122"/>
      <c r="H101" s="123"/>
      <c r="I101" s="14">
        <f>I63+I74+I89</f>
        <v>0</v>
      </c>
    </row>
    <row r="102" spans="1:9" ht="15">
      <c r="A102" s="1"/>
      <c r="B102" s="17"/>
      <c r="C102" s="17"/>
      <c r="D102" s="17"/>
      <c r="E102" s="17"/>
      <c r="F102" s="17"/>
      <c r="G102" s="17"/>
      <c r="H102" s="18"/>
      <c r="I102" s="5"/>
    </row>
    <row r="103" spans="1:9" ht="15">
      <c r="A103" s="1"/>
      <c r="B103" s="121" t="s">
        <v>72</v>
      </c>
      <c r="C103" s="122"/>
      <c r="D103" s="122"/>
      <c r="E103" s="122"/>
      <c r="F103" s="122"/>
      <c r="G103" s="122"/>
      <c r="H103" s="123"/>
      <c r="I103" s="14">
        <f>I81+I95</f>
        <v>0</v>
      </c>
    </row>
    <row r="104" spans="1:9" ht="15">
      <c r="A104" s="1"/>
      <c r="B104" s="17"/>
      <c r="C104" s="17"/>
      <c r="D104" s="17"/>
      <c r="E104" s="17"/>
      <c r="F104" s="17"/>
      <c r="G104" s="17"/>
      <c r="H104" s="18"/>
      <c r="I104" s="5"/>
    </row>
    <row r="105" spans="1:9" ht="15">
      <c r="A105" s="1"/>
      <c r="B105" s="121" t="s">
        <v>51</v>
      </c>
      <c r="C105" s="122"/>
      <c r="D105" s="122"/>
      <c r="E105" s="122"/>
      <c r="F105" s="122"/>
      <c r="G105" s="122"/>
      <c r="H105" s="123"/>
      <c r="I105" s="14">
        <f>I63+I74+I81+I97</f>
        <v>0</v>
      </c>
    </row>
  </sheetData>
  <sheetProtection password="DFA0" sheet="1"/>
  <mergeCells count="80">
    <mergeCell ref="B103:H103"/>
    <mergeCell ref="B105:H105"/>
    <mergeCell ref="C92:G92"/>
    <mergeCell ref="C93:G93"/>
    <mergeCell ref="C94:G94"/>
    <mergeCell ref="B95:G95"/>
    <mergeCell ref="B97:H97"/>
    <mergeCell ref="B99:I99"/>
    <mergeCell ref="B101:H101"/>
    <mergeCell ref="B83:I83"/>
    <mergeCell ref="C85:G85"/>
    <mergeCell ref="C86:G86"/>
    <mergeCell ref="C87:G87"/>
    <mergeCell ref="C88:G88"/>
    <mergeCell ref="B89:G89"/>
    <mergeCell ref="C60:H60"/>
    <mergeCell ref="C71:H71"/>
    <mergeCell ref="C72:H72"/>
    <mergeCell ref="C73:H73"/>
    <mergeCell ref="C91:G91"/>
    <mergeCell ref="B76:I76"/>
    <mergeCell ref="C78:H78"/>
    <mergeCell ref="C79:H79"/>
    <mergeCell ref="C80:H80"/>
    <mergeCell ref="B81:H81"/>
    <mergeCell ref="C58:H58"/>
    <mergeCell ref="C59:H59"/>
    <mergeCell ref="B74:H74"/>
    <mergeCell ref="B61:H61"/>
    <mergeCell ref="B63:H63"/>
    <mergeCell ref="B65:I65"/>
    <mergeCell ref="C67:H67"/>
    <mergeCell ref="C68:H68"/>
    <mergeCell ref="C69:H69"/>
    <mergeCell ref="C70:H70"/>
    <mergeCell ref="B55:G55"/>
    <mergeCell ref="C57:H57"/>
    <mergeCell ref="C40:G40"/>
    <mergeCell ref="C41:G41"/>
    <mergeCell ref="C42:G42"/>
    <mergeCell ref="C43:G43"/>
    <mergeCell ref="C44:G44"/>
    <mergeCell ref="B45:G45"/>
    <mergeCell ref="C48:G48"/>
    <mergeCell ref="C49:G49"/>
    <mergeCell ref="C35:G35"/>
    <mergeCell ref="B36:G36"/>
    <mergeCell ref="C38:G38"/>
    <mergeCell ref="C39:G39"/>
    <mergeCell ref="C53:G53"/>
    <mergeCell ref="C54:G54"/>
    <mergeCell ref="C50:G50"/>
    <mergeCell ref="C51:G51"/>
    <mergeCell ref="C52:G52"/>
    <mergeCell ref="C47:G47"/>
    <mergeCell ref="C18:G18"/>
    <mergeCell ref="C27:G27"/>
    <mergeCell ref="C29:G29"/>
    <mergeCell ref="B30:G30"/>
    <mergeCell ref="C32:G32"/>
    <mergeCell ref="C34:G34"/>
    <mergeCell ref="C16:G16"/>
    <mergeCell ref="C17:H17"/>
    <mergeCell ref="C33:G33"/>
    <mergeCell ref="B19:H19"/>
    <mergeCell ref="C21:G21"/>
    <mergeCell ref="C22:G22"/>
    <mergeCell ref="C23:G23"/>
    <mergeCell ref="C24:G24"/>
    <mergeCell ref="C25:G25"/>
    <mergeCell ref="C26:G26"/>
    <mergeCell ref="B9:I9"/>
    <mergeCell ref="B10:I10"/>
    <mergeCell ref="B12:H12"/>
    <mergeCell ref="B14:I14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2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57421875" style="37" customWidth="1"/>
    <col min="2" max="2" width="3.7109375" style="37" customWidth="1"/>
    <col min="3" max="3" width="46.00390625" style="37" customWidth="1"/>
    <col min="4" max="7" width="9.140625" style="37" customWidth="1"/>
    <col min="8" max="8" width="10.57421875" style="37" bestFit="1" customWidth="1"/>
    <col min="9" max="9" width="15.7109375" style="37" customWidth="1"/>
    <col min="10" max="16384" width="9.140625" style="37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86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54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21" t="s">
        <v>120</v>
      </c>
      <c r="C8" s="122"/>
      <c r="D8" s="122"/>
      <c r="E8" s="122"/>
      <c r="F8" s="122"/>
      <c r="G8" s="122"/>
      <c r="H8" s="122"/>
      <c r="I8" s="123"/>
    </row>
    <row r="9" spans="1:9" ht="15">
      <c r="A9" s="1"/>
      <c r="B9" s="143" t="s">
        <v>77</v>
      </c>
      <c r="C9" s="144"/>
      <c r="D9" s="144"/>
      <c r="E9" s="144"/>
      <c r="F9" s="144"/>
      <c r="G9" s="144"/>
      <c r="H9" s="144"/>
      <c r="I9" s="145"/>
    </row>
    <row r="10" spans="1:9" ht="15">
      <c r="A10" s="1"/>
      <c r="B10" s="115" t="s">
        <v>82</v>
      </c>
      <c r="C10" s="115"/>
      <c r="D10" s="115"/>
      <c r="E10" s="115"/>
      <c r="F10" s="115"/>
      <c r="G10" s="115"/>
      <c r="H10" s="115"/>
      <c r="I10" s="115"/>
    </row>
    <row r="11" spans="1:9" ht="15.75" thickBot="1">
      <c r="A11" s="1"/>
      <c r="B11" s="6"/>
      <c r="C11" s="6"/>
      <c r="D11" s="6"/>
      <c r="E11" s="6"/>
      <c r="F11" s="6"/>
      <c r="G11" s="6"/>
      <c r="H11" s="7"/>
      <c r="I11" s="6"/>
    </row>
    <row r="12" spans="1:9" ht="15.75" thickBot="1">
      <c r="A12" s="1"/>
      <c r="B12" s="121" t="s">
        <v>52</v>
      </c>
      <c r="C12" s="122"/>
      <c r="D12" s="122"/>
      <c r="E12" s="122"/>
      <c r="F12" s="122"/>
      <c r="G12" s="122"/>
      <c r="H12" s="122"/>
      <c r="I12" s="32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1:9" ht="15">
      <c r="A15" s="1"/>
      <c r="B15" s="2"/>
      <c r="C15" s="1"/>
      <c r="D15" s="1"/>
      <c r="E15" s="1"/>
      <c r="F15" s="1"/>
      <c r="G15" s="1"/>
      <c r="H15" s="3"/>
      <c r="I15" s="5"/>
    </row>
    <row r="16" spans="1:9" ht="15">
      <c r="A16" s="1"/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1:9" ht="15">
      <c r="A17" s="1"/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</f>
        <v>0</v>
      </c>
    </row>
    <row r="18" spans="1:9" ht="15">
      <c r="A18" s="1"/>
      <c r="B18" s="8">
        <v>2</v>
      </c>
      <c r="C18" s="124" t="s">
        <v>74</v>
      </c>
      <c r="D18" s="125"/>
      <c r="E18" s="125"/>
      <c r="F18" s="125"/>
      <c r="G18" s="126"/>
      <c r="H18" s="13">
        <v>0.4</v>
      </c>
      <c r="I18" s="12">
        <f>(ROUND(I17*H18,2))</f>
        <v>0</v>
      </c>
    </row>
    <row r="19" spans="1:9" ht="15">
      <c r="A19" s="1"/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1:9" ht="15">
      <c r="A20" s="1"/>
      <c r="B20" s="2"/>
      <c r="C20" s="1"/>
      <c r="D20" s="1"/>
      <c r="E20" s="1"/>
      <c r="F20" s="1"/>
      <c r="G20" s="1"/>
      <c r="H20" s="3"/>
      <c r="I20" s="5"/>
    </row>
    <row r="21" spans="1:9" ht="15">
      <c r="A21" s="1"/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1:9" ht="15">
      <c r="A22" s="1"/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1:9" ht="15">
      <c r="A23" s="1"/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1:9" ht="15">
      <c r="A24" s="1"/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1:9" ht="15">
      <c r="A25" s="1"/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1:9" ht="15">
      <c r="A26" s="1"/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1:9" ht="15">
      <c r="A27" s="1"/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1:9" ht="15">
      <c r="A28" s="1"/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1:9" ht="15">
      <c r="A29" s="1"/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1:9" ht="15">
      <c r="A30" s="1"/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1:9" ht="15">
      <c r="A31" s="1"/>
      <c r="B31" s="2"/>
      <c r="C31" s="1"/>
      <c r="D31" s="1"/>
      <c r="E31" s="1"/>
      <c r="F31" s="1"/>
      <c r="G31" s="1"/>
      <c r="H31" s="3"/>
      <c r="I31" s="5"/>
    </row>
    <row r="32" spans="1:9" ht="15">
      <c r="A32" s="1"/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1:9" ht="15">
      <c r="A33" s="1"/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1:9" ht="15">
      <c r="A34" s="1"/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1:9" ht="15">
      <c r="A35" s="1"/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1:9" ht="15">
      <c r="A36" s="1"/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1:9" ht="15">
      <c r="A37" s="1"/>
      <c r="B37" s="2"/>
      <c r="C37" s="1"/>
      <c r="D37" s="1"/>
      <c r="E37" s="1"/>
      <c r="F37" s="1"/>
      <c r="G37" s="1"/>
      <c r="H37" s="3"/>
      <c r="I37" s="5"/>
    </row>
    <row r="38" spans="1:9" ht="15">
      <c r="A38" s="1"/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1:9" ht="15">
      <c r="A39" s="1"/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1:9" ht="15">
      <c r="A40" s="1"/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1:9" ht="15">
      <c r="A41" s="1"/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1:9" ht="15">
      <c r="A42" s="1"/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1:9" ht="15">
      <c r="A43" s="1"/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1:9" ht="15">
      <c r="A44" s="1"/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1:9" ht="15">
      <c r="A45" s="1"/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1:9" ht="15">
      <c r="A46" s="1"/>
      <c r="B46" s="1"/>
      <c r="C46" s="1"/>
      <c r="D46" s="1"/>
      <c r="E46" s="1"/>
      <c r="F46" s="1"/>
      <c r="G46" s="1"/>
      <c r="H46" s="3"/>
      <c r="I46" s="5"/>
    </row>
    <row r="47" spans="1:9" ht="15">
      <c r="A47" s="1"/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1:9" ht="15">
      <c r="A48" s="1"/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1:9" ht="15">
      <c r="A49" s="1"/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1:9" ht="15">
      <c r="A50" s="1"/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1:9" ht="15">
      <c r="A51" s="1"/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1:9" ht="15">
      <c r="A52" s="1"/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1:9" ht="15">
      <c r="A53" s="1"/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1:9" ht="15">
      <c r="A54" s="1"/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1:9" ht="15">
      <c r="A55" s="1"/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1:9" ht="15">
      <c r="A56" s="1"/>
      <c r="B56" s="2"/>
      <c r="C56" s="1"/>
      <c r="D56" s="1"/>
      <c r="E56" s="1"/>
      <c r="F56" s="1"/>
      <c r="G56" s="1"/>
      <c r="H56" s="3"/>
      <c r="I56" s="5"/>
    </row>
    <row r="57" spans="1:9" ht="15">
      <c r="A57" s="1"/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1:9" ht="15">
      <c r="A58" s="1"/>
      <c r="B58" s="30">
        <v>1</v>
      </c>
      <c r="C58" s="130" t="s">
        <v>63</v>
      </c>
      <c r="D58" s="131"/>
      <c r="E58" s="131"/>
      <c r="F58" s="131"/>
      <c r="G58" s="131"/>
      <c r="H58" s="132"/>
      <c r="I58" s="31">
        <v>0</v>
      </c>
    </row>
    <row r="59" spans="1:9" ht="15">
      <c r="A59" s="1"/>
      <c r="B59" s="30">
        <v>2</v>
      </c>
      <c r="C59" s="130"/>
      <c r="D59" s="131"/>
      <c r="E59" s="131"/>
      <c r="F59" s="131"/>
      <c r="G59" s="131"/>
      <c r="H59" s="132"/>
      <c r="I59" s="31"/>
    </row>
    <row r="60" spans="1:9" ht="15">
      <c r="A60" s="1"/>
      <c r="B60" s="30">
        <v>3</v>
      </c>
      <c r="C60" s="130"/>
      <c r="D60" s="131"/>
      <c r="E60" s="131"/>
      <c r="F60" s="131"/>
      <c r="G60" s="131"/>
      <c r="H60" s="132"/>
      <c r="I60" s="31"/>
    </row>
    <row r="61" spans="1:9" ht="15">
      <c r="A61" s="1"/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1:9" ht="15">
      <c r="A62" s="1"/>
      <c r="B62" s="2"/>
      <c r="C62" s="1"/>
      <c r="D62" s="1"/>
      <c r="E62" s="1"/>
      <c r="F62" s="1"/>
      <c r="G62" s="1"/>
      <c r="H62" s="3"/>
      <c r="I62" s="5"/>
    </row>
    <row r="63" spans="1:9" ht="15">
      <c r="A63" s="1"/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1:9" ht="15">
      <c r="A64" s="1"/>
      <c r="B64" s="2"/>
      <c r="C64" s="1"/>
      <c r="D64" s="1"/>
      <c r="E64" s="1"/>
      <c r="F64" s="1"/>
      <c r="G64" s="1"/>
      <c r="H64" s="3"/>
      <c r="I64" s="5"/>
    </row>
    <row r="65" spans="1:9" ht="15">
      <c r="A65" s="1"/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1:9" ht="15">
      <c r="A66" s="1"/>
      <c r="B66" s="2"/>
      <c r="C66" s="1"/>
      <c r="D66" s="1"/>
      <c r="E66" s="1"/>
      <c r="F66" s="1"/>
      <c r="G66" s="1"/>
      <c r="H66" s="3"/>
      <c r="I66" s="5"/>
    </row>
    <row r="67" spans="1:9" ht="15">
      <c r="A67" s="1"/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1:9" ht="15">
      <c r="A68" s="1"/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1:9" ht="15">
      <c r="A69" s="1"/>
      <c r="B69" s="30">
        <v>2</v>
      </c>
      <c r="C69" s="130" t="s">
        <v>35</v>
      </c>
      <c r="D69" s="131"/>
      <c r="E69" s="131"/>
      <c r="F69" s="131"/>
      <c r="G69" s="131"/>
      <c r="H69" s="132"/>
      <c r="I69" s="31">
        <v>0</v>
      </c>
    </row>
    <row r="70" spans="1:9" ht="15">
      <c r="A70" s="1"/>
      <c r="B70" s="30">
        <v>3</v>
      </c>
      <c r="C70" s="130" t="s">
        <v>36</v>
      </c>
      <c r="D70" s="131"/>
      <c r="E70" s="131"/>
      <c r="F70" s="131"/>
      <c r="G70" s="131"/>
      <c r="H70" s="132"/>
      <c r="I70" s="31">
        <v>0</v>
      </c>
    </row>
    <row r="71" spans="1:9" ht="15">
      <c r="A71" s="1"/>
      <c r="B71" s="121" t="s">
        <v>37</v>
      </c>
      <c r="C71" s="122"/>
      <c r="D71" s="122"/>
      <c r="E71" s="122"/>
      <c r="F71" s="122"/>
      <c r="G71" s="122"/>
      <c r="H71" s="123"/>
      <c r="I71" s="14">
        <f>SUM(I68:I70)</f>
        <v>0</v>
      </c>
    </row>
    <row r="72" spans="1:9" ht="15">
      <c r="A72" s="1"/>
      <c r="B72" s="2"/>
      <c r="C72" s="1"/>
      <c r="D72" s="1"/>
      <c r="E72" s="1"/>
      <c r="F72" s="1"/>
      <c r="G72" s="1"/>
      <c r="H72" s="3"/>
      <c r="I72" s="5"/>
    </row>
    <row r="73" spans="1:9" ht="15">
      <c r="A73" s="1"/>
      <c r="B73" s="127" t="s">
        <v>38</v>
      </c>
      <c r="C73" s="128"/>
      <c r="D73" s="128"/>
      <c r="E73" s="128"/>
      <c r="F73" s="128"/>
      <c r="G73" s="128"/>
      <c r="H73" s="128"/>
      <c r="I73" s="129"/>
    </row>
    <row r="74" spans="1:9" ht="15">
      <c r="A74" s="1"/>
      <c r="B74" s="2"/>
      <c r="C74" s="1"/>
      <c r="D74" s="1"/>
      <c r="E74" s="1"/>
      <c r="F74" s="1"/>
      <c r="G74" s="1"/>
      <c r="H74" s="3"/>
      <c r="I74" s="5"/>
    </row>
    <row r="75" spans="1:9" ht="15">
      <c r="A75" s="1"/>
      <c r="B75" s="8" t="s">
        <v>15</v>
      </c>
      <c r="C75" s="121" t="s">
        <v>41</v>
      </c>
      <c r="D75" s="122"/>
      <c r="E75" s="122"/>
      <c r="F75" s="122"/>
      <c r="G75" s="122"/>
      <c r="H75" s="123"/>
      <c r="I75" s="10" t="s">
        <v>4</v>
      </c>
    </row>
    <row r="76" spans="1:9" ht="15">
      <c r="A76" s="1"/>
      <c r="B76" s="30">
        <v>1</v>
      </c>
      <c r="C76" s="130" t="s">
        <v>40</v>
      </c>
      <c r="D76" s="131"/>
      <c r="E76" s="131"/>
      <c r="F76" s="131"/>
      <c r="G76" s="131"/>
      <c r="H76" s="132"/>
      <c r="I76" s="31">
        <v>0</v>
      </c>
    </row>
    <row r="77" spans="1:9" ht="15">
      <c r="A77" s="1"/>
      <c r="B77" s="30">
        <v>2</v>
      </c>
      <c r="C77" s="130" t="s">
        <v>55</v>
      </c>
      <c r="D77" s="131"/>
      <c r="E77" s="131"/>
      <c r="F77" s="131"/>
      <c r="G77" s="131"/>
      <c r="H77" s="132"/>
      <c r="I77" s="31">
        <v>0</v>
      </c>
    </row>
    <row r="78" spans="1:9" ht="15">
      <c r="A78" s="1"/>
      <c r="B78" s="134" t="s">
        <v>39</v>
      </c>
      <c r="C78" s="135"/>
      <c r="D78" s="135"/>
      <c r="E78" s="135"/>
      <c r="F78" s="135"/>
      <c r="G78" s="135"/>
      <c r="H78" s="136"/>
      <c r="I78" s="14">
        <f>SUM(I76:I77)</f>
        <v>0</v>
      </c>
    </row>
    <row r="79" spans="1:9" ht="15">
      <c r="A79" s="1"/>
      <c r="B79" s="2"/>
      <c r="C79" s="1"/>
      <c r="D79" s="1"/>
      <c r="E79" s="1"/>
      <c r="F79" s="1"/>
      <c r="G79" s="1"/>
      <c r="H79" s="3"/>
      <c r="I79" s="5"/>
    </row>
    <row r="80" spans="1:9" ht="15">
      <c r="A80" s="1"/>
      <c r="B80" s="127" t="s">
        <v>46</v>
      </c>
      <c r="C80" s="128"/>
      <c r="D80" s="128"/>
      <c r="E80" s="128"/>
      <c r="F80" s="128"/>
      <c r="G80" s="128"/>
      <c r="H80" s="128"/>
      <c r="I80" s="129"/>
    </row>
    <row r="81" spans="1:9" ht="15">
      <c r="A81" s="1"/>
      <c r="B81" s="2"/>
      <c r="C81" s="1"/>
      <c r="D81" s="1"/>
      <c r="E81" s="1"/>
      <c r="F81" s="1"/>
      <c r="G81" s="1"/>
      <c r="H81" s="3"/>
      <c r="I81" s="5"/>
    </row>
    <row r="82" spans="1:9" ht="15">
      <c r="A82" s="1"/>
      <c r="B82" s="8" t="s">
        <v>15</v>
      </c>
      <c r="C82" s="121" t="s">
        <v>57</v>
      </c>
      <c r="D82" s="122"/>
      <c r="E82" s="122"/>
      <c r="F82" s="122"/>
      <c r="G82" s="123"/>
      <c r="H82" s="9" t="s">
        <v>3</v>
      </c>
      <c r="I82" s="10" t="s">
        <v>4</v>
      </c>
    </row>
    <row r="83" spans="1:9" ht="15">
      <c r="A83" s="1"/>
      <c r="B83" s="8">
        <v>1</v>
      </c>
      <c r="C83" s="124" t="s">
        <v>47</v>
      </c>
      <c r="D83" s="125"/>
      <c r="E83" s="125"/>
      <c r="F83" s="125"/>
      <c r="G83" s="126"/>
      <c r="H83" s="73">
        <v>0.076</v>
      </c>
      <c r="I83" s="12">
        <f>$I$86/$H$86*H83</f>
        <v>0</v>
      </c>
    </row>
    <row r="84" spans="1:9" ht="15">
      <c r="A84" s="1"/>
      <c r="B84" s="8">
        <v>2</v>
      </c>
      <c r="C84" s="124" t="s">
        <v>48</v>
      </c>
      <c r="D84" s="125"/>
      <c r="E84" s="125"/>
      <c r="F84" s="125"/>
      <c r="G84" s="126"/>
      <c r="H84" s="73">
        <v>0.0165</v>
      </c>
      <c r="I84" s="12">
        <f>$I$86/$H$86*H84</f>
        <v>0</v>
      </c>
    </row>
    <row r="85" spans="1:9" ht="15">
      <c r="A85" s="1"/>
      <c r="B85" s="8">
        <v>3</v>
      </c>
      <c r="C85" s="124" t="s">
        <v>49</v>
      </c>
      <c r="D85" s="125"/>
      <c r="E85" s="125"/>
      <c r="F85" s="125"/>
      <c r="G85" s="126"/>
      <c r="H85" s="13">
        <v>0.05</v>
      </c>
      <c r="I85" s="12">
        <f>$I$86/$H$86*H85</f>
        <v>0</v>
      </c>
    </row>
    <row r="86" spans="1:9" ht="15">
      <c r="A86" s="1"/>
      <c r="B86" s="121" t="s">
        <v>2</v>
      </c>
      <c r="C86" s="122"/>
      <c r="D86" s="122"/>
      <c r="E86" s="122"/>
      <c r="F86" s="122"/>
      <c r="G86" s="123"/>
      <c r="H86" s="16">
        <f>SUM(H83:H85)</f>
        <v>0.14250000000000002</v>
      </c>
      <c r="I86" s="14">
        <f>ROUND(((I63+I71)*$H$86)/(1-$H$86),2)</f>
        <v>0</v>
      </c>
    </row>
    <row r="87" spans="1:9" ht="15">
      <c r="A87" s="1"/>
      <c r="B87" s="2"/>
      <c r="C87" s="1"/>
      <c r="D87" s="1"/>
      <c r="E87" s="1"/>
      <c r="F87" s="1"/>
      <c r="G87" s="1"/>
      <c r="H87" s="3"/>
      <c r="I87" s="5"/>
    </row>
    <row r="88" spans="1:9" ht="15">
      <c r="A88" s="1"/>
      <c r="B88" s="8" t="s">
        <v>15</v>
      </c>
      <c r="C88" s="121" t="s">
        <v>58</v>
      </c>
      <c r="D88" s="122"/>
      <c r="E88" s="122"/>
      <c r="F88" s="122"/>
      <c r="G88" s="123"/>
      <c r="H88" s="9" t="s">
        <v>3</v>
      </c>
      <c r="I88" s="10" t="s">
        <v>4</v>
      </c>
    </row>
    <row r="89" spans="1:9" ht="15">
      <c r="A89" s="1"/>
      <c r="B89" s="8">
        <v>1</v>
      </c>
      <c r="C89" s="124" t="s">
        <v>47</v>
      </c>
      <c r="D89" s="125"/>
      <c r="E89" s="125"/>
      <c r="F89" s="125"/>
      <c r="G89" s="126"/>
      <c r="H89" s="73">
        <v>0.076</v>
      </c>
      <c r="I89" s="12">
        <f>$I$92/$H$92*H89</f>
        <v>0</v>
      </c>
    </row>
    <row r="90" spans="1:9" ht="15">
      <c r="A90" s="1"/>
      <c r="B90" s="8">
        <v>2</v>
      </c>
      <c r="C90" s="124" t="s">
        <v>48</v>
      </c>
      <c r="D90" s="125"/>
      <c r="E90" s="125"/>
      <c r="F90" s="125"/>
      <c r="G90" s="126"/>
      <c r="H90" s="73">
        <v>0.0165</v>
      </c>
      <c r="I90" s="12">
        <f>$I$92/$H$92*H90</f>
        <v>0</v>
      </c>
    </row>
    <row r="91" spans="1:9" ht="15">
      <c r="A91" s="1"/>
      <c r="B91" s="8">
        <v>3</v>
      </c>
      <c r="C91" s="124" t="s">
        <v>49</v>
      </c>
      <c r="D91" s="125"/>
      <c r="E91" s="125"/>
      <c r="F91" s="125"/>
      <c r="G91" s="126"/>
      <c r="H91" s="13">
        <v>0.05</v>
      </c>
      <c r="I91" s="12">
        <f>$I$92/$H$92*H91</f>
        <v>0</v>
      </c>
    </row>
    <row r="92" spans="1:9" ht="15">
      <c r="A92" s="1"/>
      <c r="B92" s="121" t="s">
        <v>2</v>
      </c>
      <c r="C92" s="122"/>
      <c r="D92" s="122"/>
      <c r="E92" s="122"/>
      <c r="F92" s="122"/>
      <c r="G92" s="123"/>
      <c r="H92" s="16">
        <f>SUM(H89:H91)</f>
        <v>0.14250000000000002</v>
      </c>
      <c r="I92" s="14">
        <f>ROUND(((I78)*$H$86)/(1-$H$86),2)</f>
        <v>0</v>
      </c>
    </row>
    <row r="93" spans="1:9" ht="15">
      <c r="A93" s="1"/>
      <c r="B93" s="2"/>
      <c r="C93" s="1"/>
      <c r="D93" s="1"/>
      <c r="E93" s="1"/>
      <c r="F93" s="1"/>
      <c r="G93" s="1"/>
      <c r="H93" s="3"/>
      <c r="I93" s="5"/>
    </row>
    <row r="94" spans="1:9" ht="15">
      <c r="A94" s="1"/>
      <c r="B94" s="121" t="s">
        <v>50</v>
      </c>
      <c r="C94" s="122"/>
      <c r="D94" s="122"/>
      <c r="E94" s="122"/>
      <c r="F94" s="122"/>
      <c r="G94" s="122"/>
      <c r="H94" s="123"/>
      <c r="I94" s="14">
        <f>I92+I86</f>
        <v>0</v>
      </c>
    </row>
    <row r="95" spans="1:9" ht="15">
      <c r="A95" s="1"/>
      <c r="B95" s="2"/>
      <c r="C95" s="1"/>
      <c r="D95" s="1"/>
      <c r="E95" s="1"/>
      <c r="F95" s="1"/>
      <c r="G95" s="1"/>
      <c r="H95" s="3"/>
      <c r="I95" s="5"/>
    </row>
    <row r="96" spans="1:9" ht="15">
      <c r="A96" s="1"/>
      <c r="B96" s="127" t="s">
        <v>70</v>
      </c>
      <c r="C96" s="128"/>
      <c r="D96" s="128"/>
      <c r="E96" s="128"/>
      <c r="F96" s="128"/>
      <c r="G96" s="128"/>
      <c r="H96" s="128"/>
      <c r="I96" s="129"/>
    </row>
    <row r="97" spans="1:9" ht="15">
      <c r="A97" s="1"/>
      <c r="B97" s="2"/>
      <c r="C97" s="1"/>
      <c r="D97" s="1"/>
      <c r="E97" s="1"/>
      <c r="F97" s="1"/>
      <c r="G97" s="1"/>
      <c r="H97" s="3"/>
      <c r="I97" s="5"/>
    </row>
    <row r="98" spans="1:9" ht="15">
      <c r="A98" s="1"/>
      <c r="B98" s="121" t="s">
        <v>71</v>
      </c>
      <c r="C98" s="122"/>
      <c r="D98" s="122"/>
      <c r="E98" s="122"/>
      <c r="F98" s="122"/>
      <c r="G98" s="122"/>
      <c r="H98" s="123"/>
      <c r="I98" s="14">
        <f>I63+I71+I86</f>
        <v>0</v>
      </c>
    </row>
    <row r="99" spans="1:9" ht="15">
      <c r="A99" s="1"/>
      <c r="B99" s="17"/>
      <c r="C99" s="17"/>
      <c r="D99" s="17"/>
      <c r="E99" s="17"/>
      <c r="F99" s="17"/>
      <c r="G99" s="17"/>
      <c r="H99" s="18"/>
      <c r="I99" s="5"/>
    </row>
    <row r="100" spans="1:9" ht="15">
      <c r="A100" s="1"/>
      <c r="B100" s="121" t="s">
        <v>72</v>
      </c>
      <c r="C100" s="122"/>
      <c r="D100" s="122"/>
      <c r="E100" s="122"/>
      <c r="F100" s="122"/>
      <c r="G100" s="122"/>
      <c r="H100" s="123"/>
      <c r="I100" s="14">
        <f>I78+I92</f>
        <v>0</v>
      </c>
    </row>
    <row r="101" spans="1:9" ht="15">
      <c r="A101" s="1"/>
      <c r="B101" s="17"/>
      <c r="C101" s="17"/>
      <c r="D101" s="17"/>
      <c r="E101" s="17"/>
      <c r="F101" s="17"/>
      <c r="G101" s="17"/>
      <c r="H101" s="18"/>
      <c r="I101" s="5"/>
    </row>
    <row r="102" spans="1:9" ht="15">
      <c r="A102" s="1"/>
      <c r="B102" s="121" t="s">
        <v>51</v>
      </c>
      <c r="C102" s="122"/>
      <c r="D102" s="122"/>
      <c r="E102" s="122"/>
      <c r="F102" s="122"/>
      <c r="G102" s="122"/>
      <c r="H102" s="123"/>
      <c r="I102" s="14">
        <f>I63+I71+I78+I94</f>
        <v>0</v>
      </c>
    </row>
  </sheetData>
  <sheetProtection password="DFA0" sheet="1"/>
  <mergeCells count="77">
    <mergeCell ref="B9:I9"/>
    <mergeCell ref="B10:I10"/>
    <mergeCell ref="B12:H12"/>
    <mergeCell ref="B14:I14"/>
    <mergeCell ref="B2:I2"/>
    <mergeCell ref="B4:I4"/>
    <mergeCell ref="B5:I5"/>
    <mergeCell ref="B7:I7"/>
    <mergeCell ref="B8:I8"/>
    <mergeCell ref="B19:H19"/>
    <mergeCell ref="C21:G21"/>
    <mergeCell ref="C22:G22"/>
    <mergeCell ref="C23:G23"/>
    <mergeCell ref="C16:G16"/>
    <mergeCell ref="C17:H17"/>
    <mergeCell ref="C18:G18"/>
    <mergeCell ref="C29:G29"/>
    <mergeCell ref="C47:G47"/>
    <mergeCell ref="C34:G34"/>
    <mergeCell ref="C35:G35"/>
    <mergeCell ref="C33:G33"/>
    <mergeCell ref="C41:G41"/>
    <mergeCell ref="C24:G24"/>
    <mergeCell ref="C58:H58"/>
    <mergeCell ref="B30:G30"/>
    <mergeCell ref="C32:G32"/>
    <mergeCell ref="C42:G42"/>
    <mergeCell ref="C43:G43"/>
    <mergeCell ref="C44:G44"/>
    <mergeCell ref="C25:G25"/>
    <mergeCell ref="C26:G26"/>
    <mergeCell ref="C27:G27"/>
    <mergeCell ref="C59:H59"/>
    <mergeCell ref="B36:G36"/>
    <mergeCell ref="C38:G38"/>
    <mergeCell ref="C39:G39"/>
    <mergeCell ref="C40:G40"/>
    <mergeCell ref="B45:G45"/>
    <mergeCell ref="C60:H60"/>
    <mergeCell ref="C48:G48"/>
    <mergeCell ref="C49:G49"/>
    <mergeCell ref="C50:G50"/>
    <mergeCell ref="C51:G51"/>
    <mergeCell ref="C52:G52"/>
    <mergeCell ref="C53:G53"/>
    <mergeCell ref="C54:G54"/>
    <mergeCell ref="B55:G55"/>
    <mergeCell ref="C57:H57"/>
    <mergeCell ref="C85:G85"/>
    <mergeCell ref="B86:G86"/>
    <mergeCell ref="B71:H71"/>
    <mergeCell ref="B61:H61"/>
    <mergeCell ref="B63:H63"/>
    <mergeCell ref="B65:I65"/>
    <mergeCell ref="C67:H67"/>
    <mergeCell ref="C68:H68"/>
    <mergeCell ref="C69:H69"/>
    <mergeCell ref="C70:H70"/>
    <mergeCell ref="C88:G88"/>
    <mergeCell ref="B73:I73"/>
    <mergeCell ref="C75:H75"/>
    <mergeCell ref="C76:H76"/>
    <mergeCell ref="C77:H77"/>
    <mergeCell ref="B78:H78"/>
    <mergeCell ref="B80:I80"/>
    <mergeCell ref="C82:G82"/>
    <mergeCell ref="C83:G83"/>
    <mergeCell ref="C84:G84"/>
    <mergeCell ref="B98:H98"/>
    <mergeCell ref="B100:H100"/>
    <mergeCell ref="B102:H102"/>
    <mergeCell ref="C89:G89"/>
    <mergeCell ref="C90:G90"/>
    <mergeCell ref="C91:G91"/>
    <mergeCell ref="B92:G92"/>
    <mergeCell ref="B94:H94"/>
    <mergeCell ref="B96:I96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3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.421875" style="41" customWidth="1"/>
    <col min="2" max="2" width="4.140625" style="50" customWidth="1"/>
    <col min="3" max="3" width="46.00390625" style="41" customWidth="1"/>
    <col min="4" max="4" width="6.8515625" style="41" customWidth="1"/>
    <col min="5" max="5" width="5.421875" style="41" customWidth="1"/>
    <col min="6" max="6" width="6.421875" style="41" customWidth="1"/>
    <col min="7" max="7" width="9.57421875" style="41" customWidth="1"/>
    <col min="8" max="8" width="15.140625" style="38" customWidth="1"/>
    <col min="9" max="9" width="15.140625" style="60" customWidth="1"/>
    <col min="10" max="10" width="9.140625" style="41" customWidth="1"/>
    <col min="11" max="11" width="14.140625" style="41" customWidth="1"/>
    <col min="12" max="16384" width="9.140625" style="41" customWidth="1"/>
  </cols>
  <sheetData>
    <row r="2" spans="2:9" s="37" customFormat="1" ht="15">
      <c r="B2" s="86" t="s">
        <v>56</v>
      </c>
      <c r="C2" s="87"/>
      <c r="D2" s="87"/>
      <c r="E2" s="87"/>
      <c r="F2" s="87"/>
      <c r="G2" s="87"/>
      <c r="H2" s="87"/>
      <c r="I2" s="88"/>
    </row>
    <row r="3" s="37" customFormat="1" ht="15">
      <c r="H3" s="38"/>
    </row>
    <row r="4" spans="2:9" s="37" customFormat="1" ht="15">
      <c r="B4" s="89" t="s">
        <v>84</v>
      </c>
      <c r="C4" s="89"/>
      <c r="D4" s="89"/>
      <c r="E4" s="89"/>
      <c r="F4" s="89"/>
      <c r="G4" s="89"/>
      <c r="H4" s="89"/>
      <c r="I4" s="89"/>
    </row>
    <row r="5" spans="2:9" s="37" customFormat="1" ht="15">
      <c r="B5" s="89" t="s">
        <v>86</v>
      </c>
      <c r="C5" s="89"/>
      <c r="D5" s="89"/>
      <c r="E5" s="89"/>
      <c r="F5" s="89"/>
      <c r="G5" s="89"/>
      <c r="H5" s="89"/>
      <c r="I5" s="89"/>
    </row>
    <row r="6" spans="2:9" s="37" customFormat="1" ht="15">
      <c r="B6" s="39"/>
      <c r="C6" s="39"/>
      <c r="D6" s="39"/>
      <c r="E6" s="39"/>
      <c r="F6" s="39"/>
      <c r="G6" s="39"/>
      <c r="H6" s="40"/>
      <c r="I6" s="39"/>
    </row>
    <row r="7" spans="2:9" s="37" customFormat="1" ht="15">
      <c r="B7" s="90" t="s">
        <v>54</v>
      </c>
      <c r="C7" s="90"/>
      <c r="D7" s="90"/>
      <c r="E7" s="90"/>
      <c r="F7" s="90"/>
      <c r="G7" s="90"/>
      <c r="H7" s="90"/>
      <c r="I7" s="90"/>
    </row>
    <row r="8" spans="2:9" s="37" customFormat="1" ht="15">
      <c r="B8" s="89" t="s">
        <v>91</v>
      </c>
      <c r="C8" s="89"/>
      <c r="D8" s="89"/>
      <c r="E8" s="89"/>
      <c r="F8" s="89"/>
      <c r="G8" s="89"/>
      <c r="H8" s="89"/>
      <c r="I8" s="89"/>
    </row>
    <row r="9" spans="2:9" s="37" customFormat="1" ht="18.75" customHeight="1">
      <c r="B9" s="83" t="s">
        <v>92</v>
      </c>
      <c r="C9" s="84"/>
      <c r="D9" s="84"/>
      <c r="E9" s="84"/>
      <c r="F9" s="84"/>
      <c r="G9" s="84"/>
      <c r="H9" s="84"/>
      <c r="I9" s="85"/>
    </row>
    <row r="10" spans="2:9" s="37" customFormat="1" ht="15">
      <c r="B10" s="115" t="s">
        <v>83</v>
      </c>
      <c r="C10" s="90"/>
      <c r="D10" s="90"/>
      <c r="E10" s="90"/>
      <c r="F10" s="90"/>
      <c r="G10" s="90"/>
      <c r="H10" s="90"/>
      <c r="I10" s="90"/>
    </row>
    <row r="11" spans="2:9" s="37" customFormat="1" ht="15.75" thickBot="1">
      <c r="B11" s="39"/>
      <c r="C11" s="39"/>
      <c r="D11" s="39"/>
      <c r="E11" s="39"/>
      <c r="F11" s="39"/>
      <c r="G11" s="39"/>
      <c r="H11" s="40"/>
      <c r="I11" s="39"/>
    </row>
    <row r="12" spans="2:9" ht="15.75" thickBot="1">
      <c r="B12" s="86" t="s">
        <v>52</v>
      </c>
      <c r="C12" s="87"/>
      <c r="D12" s="87"/>
      <c r="E12" s="87"/>
      <c r="F12" s="87"/>
      <c r="G12" s="87"/>
      <c r="H12" s="87"/>
      <c r="I12" s="26">
        <v>0</v>
      </c>
    </row>
    <row r="14" spans="2:9" ht="15">
      <c r="B14" s="92" t="s">
        <v>1</v>
      </c>
      <c r="C14" s="92"/>
      <c r="D14" s="92"/>
      <c r="E14" s="92"/>
      <c r="F14" s="92"/>
      <c r="G14" s="92"/>
      <c r="H14" s="92"/>
      <c r="I14" s="92"/>
    </row>
    <row r="16" spans="2:10" ht="15">
      <c r="B16" s="42" t="s">
        <v>15</v>
      </c>
      <c r="C16" s="86" t="s">
        <v>17</v>
      </c>
      <c r="D16" s="87"/>
      <c r="E16" s="87"/>
      <c r="F16" s="87"/>
      <c r="G16" s="88"/>
      <c r="H16" s="43" t="s">
        <v>3</v>
      </c>
      <c r="I16" s="44" t="s">
        <v>4</v>
      </c>
      <c r="J16" s="45"/>
    </row>
    <row r="17" spans="2:10" ht="15">
      <c r="B17" s="46">
        <v>1</v>
      </c>
      <c r="C17" s="93" t="s">
        <v>0</v>
      </c>
      <c r="D17" s="94"/>
      <c r="E17" s="94"/>
      <c r="F17" s="94"/>
      <c r="G17" s="94"/>
      <c r="H17" s="95"/>
      <c r="I17" s="47">
        <f>$I$12</f>
        <v>0</v>
      </c>
      <c r="J17" s="45"/>
    </row>
    <row r="18" spans="2:10" ht="15">
      <c r="B18" s="46">
        <v>2</v>
      </c>
      <c r="C18" s="96" t="s">
        <v>74</v>
      </c>
      <c r="D18" s="97"/>
      <c r="E18" s="97"/>
      <c r="F18" s="97"/>
      <c r="G18" s="98"/>
      <c r="H18" s="48">
        <v>0.4</v>
      </c>
      <c r="I18" s="47">
        <f>(ROUND(I17*H18,2))</f>
        <v>0</v>
      </c>
      <c r="J18" s="45"/>
    </row>
    <row r="19" spans="2:10" ht="15">
      <c r="B19" s="86" t="s">
        <v>2</v>
      </c>
      <c r="C19" s="87"/>
      <c r="D19" s="87"/>
      <c r="E19" s="87"/>
      <c r="F19" s="87"/>
      <c r="G19" s="87"/>
      <c r="H19" s="88"/>
      <c r="I19" s="49">
        <f>SUM(I17:I18)</f>
        <v>0</v>
      </c>
      <c r="J19" s="45"/>
    </row>
    <row r="20" spans="8:10" ht="15">
      <c r="H20" s="51"/>
      <c r="I20" s="52"/>
      <c r="J20" s="45"/>
    </row>
    <row r="21" spans="2:10" ht="15">
      <c r="B21" s="42" t="s">
        <v>16</v>
      </c>
      <c r="C21" s="86" t="s">
        <v>20</v>
      </c>
      <c r="D21" s="87"/>
      <c r="E21" s="87"/>
      <c r="F21" s="87"/>
      <c r="G21" s="88"/>
      <c r="H21" s="43" t="s">
        <v>3</v>
      </c>
      <c r="I21" s="44" t="s">
        <v>4</v>
      </c>
      <c r="J21" s="45"/>
    </row>
    <row r="22" spans="2:10" ht="15">
      <c r="B22" s="46">
        <v>1</v>
      </c>
      <c r="C22" s="99" t="s">
        <v>5</v>
      </c>
      <c r="D22" s="100"/>
      <c r="E22" s="100"/>
      <c r="F22" s="100"/>
      <c r="G22" s="101"/>
      <c r="H22" s="53">
        <v>0.2</v>
      </c>
      <c r="I22" s="47">
        <f>ROUND($I$19*H22,2)</f>
        <v>0</v>
      </c>
      <c r="J22" s="45"/>
    </row>
    <row r="23" spans="2:10" ht="15">
      <c r="B23" s="46">
        <v>2</v>
      </c>
      <c r="C23" s="99" t="s">
        <v>6</v>
      </c>
      <c r="D23" s="100"/>
      <c r="E23" s="100"/>
      <c r="F23" s="100"/>
      <c r="G23" s="101"/>
      <c r="H23" s="53">
        <v>0.015</v>
      </c>
      <c r="I23" s="47">
        <f aca="true" t="shared" si="0" ref="I23:I29">ROUND($I$19*H23,2)</f>
        <v>0</v>
      </c>
      <c r="J23" s="45"/>
    </row>
    <row r="24" spans="2:10" ht="15">
      <c r="B24" s="46">
        <v>3</v>
      </c>
      <c r="C24" s="99" t="s">
        <v>7</v>
      </c>
      <c r="D24" s="100"/>
      <c r="E24" s="100"/>
      <c r="F24" s="100"/>
      <c r="G24" s="101"/>
      <c r="H24" s="53">
        <v>0.01</v>
      </c>
      <c r="I24" s="47">
        <f t="shared" si="0"/>
        <v>0</v>
      </c>
      <c r="J24" s="45"/>
    </row>
    <row r="25" spans="2:10" ht="15">
      <c r="B25" s="46">
        <v>4</v>
      </c>
      <c r="C25" s="99" t="s">
        <v>8</v>
      </c>
      <c r="D25" s="100"/>
      <c r="E25" s="100"/>
      <c r="F25" s="100"/>
      <c r="G25" s="101"/>
      <c r="H25" s="53">
        <v>0.002</v>
      </c>
      <c r="I25" s="47">
        <f t="shared" si="0"/>
        <v>0</v>
      </c>
      <c r="J25" s="45"/>
    </row>
    <row r="26" spans="2:10" ht="15">
      <c r="B26" s="46">
        <v>5</v>
      </c>
      <c r="C26" s="99" t="s">
        <v>9</v>
      </c>
      <c r="D26" s="100"/>
      <c r="E26" s="100"/>
      <c r="F26" s="100"/>
      <c r="G26" s="101"/>
      <c r="H26" s="53">
        <v>0.025</v>
      </c>
      <c r="I26" s="47">
        <f t="shared" si="0"/>
        <v>0</v>
      </c>
      <c r="J26" s="45"/>
    </row>
    <row r="27" spans="2:10" ht="15">
      <c r="B27" s="46">
        <v>6</v>
      </c>
      <c r="C27" s="99" t="s">
        <v>10</v>
      </c>
      <c r="D27" s="100"/>
      <c r="E27" s="100"/>
      <c r="F27" s="100"/>
      <c r="G27" s="101"/>
      <c r="H27" s="53">
        <v>0.08</v>
      </c>
      <c r="I27" s="47">
        <f t="shared" si="0"/>
        <v>0</v>
      </c>
      <c r="J27" s="45"/>
    </row>
    <row r="28" spans="2:10" ht="15">
      <c r="B28" s="46">
        <v>7</v>
      </c>
      <c r="C28" s="54" t="s">
        <v>59</v>
      </c>
      <c r="D28" s="55" t="s">
        <v>68</v>
      </c>
      <c r="E28" s="20">
        <v>0.03</v>
      </c>
      <c r="F28" s="55" t="s">
        <v>69</v>
      </c>
      <c r="G28" s="21">
        <v>1</v>
      </c>
      <c r="H28" s="53">
        <f>E28*G28</f>
        <v>0.03</v>
      </c>
      <c r="I28" s="47">
        <f t="shared" si="0"/>
        <v>0</v>
      </c>
      <c r="J28" s="45"/>
    </row>
    <row r="29" spans="2:10" ht="15">
      <c r="B29" s="46">
        <v>8</v>
      </c>
      <c r="C29" s="102" t="s">
        <v>19</v>
      </c>
      <c r="D29" s="103"/>
      <c r="E29" s="103"/>
      <c r="F29" s="103"/>
      <c r="G29" s="104"/>
      <c r="H29" s="53">
        <v>0.006</v>
      </c>
      <c r="I29" s="47">
        <f t="shared" si="0"/>
        <v>0</v>
      </c>
      <c r="J29" s="45"/>
    </row>
    <row r="30" spans="2:10" ht="15">
      <c r="B30" s="86" t="s">
        <v>2</v>
      </c>
      <c r="C30" s="87"/>
      <c r="D30" s="87"/>
      <c r="E30" s="87"/>
      <c r="F30" s="87"/>
      <c r="G30" s="88"/>
      <c r="H30" s="56">
        <f>SUM(H22:H29)</f>
        <v>0.3680000000000001</v>
      </c>
      <c r="I30" s="49">
        <f>SUM(I22:I29)</f>
        <v>0</v>
      </c>
      <c r="J30" s="45"/>
    </row>
    <row r="31" spans="8:10" ht="15">
      <c r="H31" s="51"/>
      <c r="I31" s="52"/>
      <c r="J31" s="45"/>
    </row>
    <row r="32" spans="2:10" ht="15">
      <c r="B32" s="42" t="s">
        <v>42</v>
      </c>
      <c r="C32" s="86" t="s">
        <v>18</v>
      </c>
      <c r="D32" s="87"/>
      <c r="E32" s="87"/>
      <c r="F32" s="87"/>
      <c r="G32" s="88"/>
      <c r="H32" s="43" t="s">
        <v>3</v>
      </c>
      <c r="I32" s="44" t="s">
        <v>4</v>
      </c>
      <c r="J32" s="45"/>
    </row>
    <row r="33" spans="2:10" ht="15">
      <c r="B33" s="46">
        <v>1</v>
      </c>
      <c r="C33" s="99" t="s">
        <v>11</v>
      </c>
      <c r="D33" s="100"/>
      <c r="E33" s="100"/>
      <c r="F33" s="100"/>
      <c r="G33" s="101"/>
      <c r="H33" s="53">
        <f>1/12</f>
        <v>0.08333333333333333</v>
      </c>
      <c r="I33" s="47">
        <f>ROUND($I$19*H33,2)</f>
        <v>0</v>
      </c>
      <c r="J33" s="45"/>
    </row>
    <row r="34" spans="2:10" ht="15">
      <c r="B34" s="46">
        <v>2</v>
      </c>
      <c r="C34" s="99" t="s">
        <v>12</v>
      </c>
      <c r="D34" s="100"/>
      <c r="E34" s="100"/>
      <c r="F34" s="100"/>
      <c r="G34" s="101"/>
      <c r="H34" s="53">
        <f>1/12/3</f>
        <v>0.027777777777777776</v>
      </c>
      <c r="I34" s="47">
        <f>ROUND($I$19*H34,2)</f>
        <v>0</v>
      </c>
      <c r="J34" s="45"/>
    </row>
    <row r="35" spans="2:11" ht="15">
      <c r="B35" s="46">
        <v>3</v>
      </c>
      <c r="C35" s="102" t="s">
        <v>30</v>
      </c>
      <c r="D35" s="103"/>
      <c r="E35" s="103"/>
      <c r="F35" s="103"/>
      <c r="G35" s="104"/>
      <c r="H35" s="53">
        <f>(H33+H34)*H30</f>
        <v>0.0408888888888889</v>
      </c>
      <c r="I35" s="47">
        <f>ROUND($I$19*H35,2)</f>
        <v>0</v>
      </c>
      <c r="J35" s="45"/>
      <c r="K35" s="57"/>
    </row>
    <row r="36" spans="2:10" ht="15">
      <c r="B36" s="86" t="s">
        <v>2</v>
      </c>
      <c r="C36" s="87"/>
      <c r="D36" s="87"/>
      <c r="E36" s="87"/>
      <c r="F36" s="87"/>
      <c r="G36" s="88"/>
      <c r="H36" s="56">
        <f>SUM(H33:H35)</f>
        <v>0.152</v>
      </c>
      <c r="I36" s="49">
        <f>SUM(I33:I35)</f>
        <v>0</v>
      </c>
      <c r="J36" s="45"/>
    </row>
    <row r="37" spans="8:10" ht="15">
      <c r="H37" s="51"/>
      <c r="I37" s="52"/>
      <c r="J37" s="45"/>
    </row>
    <row r="38" spans="2:10" ht="15">
      <c r="B38" s="42" t="s">
        <v>43</v>
      </c>
      <c r="C38" s="86" t="s">
        <v>21</v>
      </c>
      <c r="D38" s="87"/>
      <c r="E38" s="87"/>
      <c r="F38" s="87"/>
      <c r="G38" s="88"/>
      <c r="H38" s="43" t="s">
        <v>3</v>
      </c>
      <c r="I38" s="44" t="s">
        <v>4</v>
      </c>
      <c r="J38" s="45"/>
    </row>
    <row r="39" spans="2:11" ht="15">
      <c r="B39" s="46">
        <v>1</v>
      </c>
      <c r="C39" s="99" t="s">
        <v>22</v>
      </c>
      <c r="D39" s="100"/>
      <c r="E39" s="100"/>
      <c r="F39" s="100"/>
      <c r="G39" s="101"/>
      <c r="H39" s="53">
        <f>(1+(1/12)+(1/12)+(1/12/3))/12*0.05</f>
        <v>0.004976851851851851</v>
      </c>
      <c r="I39" s="47">
        <f aca="true" t="shared" si="1" ref="I39:I44">ROUND($I$19*H39,2)</f>
        <v>0</v>
      </c>
      <c r="J39" s="45"/>
      <c r="K39" s="58"/>
    </row>
    <row r="40" spans="2:11" ht="15">
      <c r="B40" s="46">
        <v>2</v>
      </c>
      <c r="C40" s="99" t="s">
        <v>23</v>
      </c>
      <c r="D40" s="100"/>
      <c r="E40" s="100"/>
      <c r="F40" s="100"/>
      <c r="G40" s="101"/>
      <c r="H40" s="53">
        <f>H39*0.08</f>
        <v>0.0003981481481481481</v>
      </c>
      <c r="I40" s="47">
        <f t="shared" si="1"/>
        <v>0</v>
      </c>
      <c r="J40" s="45"/>
      <c r="K40" s="58"/>
    </row>
    <row r="41" spans="2:11" ht="15">
      <c r="B41" s="46">
        <v>3</v>
      </c>
      <c r="C41" s="99" t="s">
        <v>24</v>
      </c>
      <c r="D41" s="100"/>
      <c r="E41" s="100"/>
      <c r="F41" s="100"/>
      <c r="G41" s="101"/>
      <c r="H41" s="53">
        <f>(1+(1/12)+(1/12)+(1/12/3))*0.4*0.08*0.05</f>
        <v>0.0019111111111111108</v>
      </c>
      <c r="I41" s="47">
        <f t="shared" si="1"/>
        <v>0</v>
      </c>
      <c r="J41" s="45"/>
      <c r="K41" s="58"/>
    </row>
    <row r="42" spans="2:11" ht="15">
      <c r="B42" s="46">
        <v>4</v>
      </c>
      <c r="C42" s="99" t="s">
        <v>25</v>
      </c>
      <c r="D42" s="100"/>
      <c r="E42" s="100"/>
      <c r="F42" s="100"/>
      <c r="G42" s="101"/>
      <c r="H42" s="53">
        <f>7/30/12*0.9</f>
        <v>0.0175</v>
      </c>
      <c r="I42" s="47">
        <f t="shared" si="1"/>
        <v>0</v>
      </c>
      <c r="J42" s="45"/>
      <c r="K42" s="58"/>
    </row>
    <row r="43" spans="2:11" ht="15">
      <c r="B43" s="46">
        <v>5</v>
      </c>
      <c r="C43" s="102" t="s">
        <v>32</v>
      </c>
      <c r="D43" s="103"/>
      <c r="E43" s="103"/>
      <c r="F43" s="103"/>
      <c r="G43" s="104"/>
      <c r="H43" s="53">
        <f>H42*$H$30</f>
        <v>0.006440000000000002</v>
      </c>
      <c r="I43" s="47">
        <f t="shared" si="1"/>
        <v>0</v>
      </c>
      <c r="J43" s="45"/>
      <c r="K43" s="58"/>
    </row>
    <row r="44" spans="2:11" ht="15">
      <c r="B44" s="46">
        <v>6</v>
      </c>
      <c r="C44" s="99" t="s">
        <v>26</v>
      </c>
      <c r="D44" s="100"/>
      <c r="E44" s="100"/>
      <c r="F44" s="100"/>
      <c r="G44" s="101"/>
      <c r="H44" s="53">
        <f>(1+(1/12)+(1/12)+(1/12/3))*0.4*0.08*0.9</f>
        <v>0.03439999999999999</v>
      </c>
      <c r="I44" s="47">
        <f t="shared" si="1"/>
        <v>0</v>
      </c>
      <c r="J44" s="45"/>
      <c r="K44" s="58"/>
    </row>
    <row r="45" spans="2:11" ht="15">
      <c r="B45" s="86" t="s">
        <v>2</v>
      </c>
      <c r="C45" s="87"/>
      <c r="D45" s="87"/>
      <c r="E45" s="87"/>
      <c r="F45" s="87"/>
      <c r="G45" s="88"/>
      <c r="H45" s="56">
        <f>SUM(H39:H44)</f>
        <v>0.06562611111111111</v>
      </c>
      <c r="I45" s="49">
        <f>SUM(I39:I44)</f>
        <v>0</v>
      </c>
      <c r="J45" s="45"/>
      <c r="K45" s="58"/>
    </row>
    <row r="46" spans="2:11" ht="15">
      <c r="B46" s="41"/>
      <c r="H46" s="51"/>
      <c r="I46" s="52"/>
      <c r="J46" s="45"/>
      <c r="K46" s="58"/>
    </row>
    <row r="47" spans="2:11" ht="15">
      <c r="B47" s="42" t="s">
        <v>44</v>
      </c>
      <c r="C47" s="86" t="s">
        <v>27</v>
      </c>
      <c r="D47" s="87"/>
      <c r="E47" s="87"/>
      <c r="F47" s="87"/>
      <c r="G47" s="88"/>
      <c r="H47" s="43" t="s">
        <v>3</v>
      </c>
      <c r="I47" s="44" t="s">
        <v>4</v>
      </c>
      <c r="J47" s="45"/>
      <c r="K47" s="58"/>
    </row>
    <row r="48" spans="2:11" ht="15">
      <c r="B48" s="46">
        <v>1</v>
      </c>
      <c r="C48" s="102" t="s">
        <v>29</v>
      </c>
      <c r="D48" s="103"/>
      <c r="E48" s="103"/>
      <c r="F48" s="103"/>
      <c r="G48" s="104"/>
      <c r="H48" s="53">
        <f>((1/12)+(1/12/12)+(1/12/12)+(1/12/12/3))</f>
        <v>0.09953703703703703</v>
      </c>
      <c r="I48" s="47">
        <f aca="true" t="shared" si="2" ref="I48:I54">ROUND($I$19*H48,2)</f>
        <v>0</v>
      </c>
      <c r="J48" s="45"/>
      <c r="K48" s="58"/>
    </row>
    <row r="49" spans="2:11" ht="15">
      <c r="B49" s="46">
        <v>2</v>
      </c>
      <c r="C49" s="99" t="s">
        <v>13</v>
      </c>
      <c r="D49" s="100"/>
      <c r="E49" s="100"/>
      <c r="F49" s="100"/>
      <c r="G49" s="101"/>
      <c r="H49" s="53">
        <f>((1/12)+(1/12/12)+(1/12/12)+(1/12/12/3))/30*1</f>
        <v>0.003317901234567901</v>
      </c>
      <c r="I49" s="47">
        <f t="shared" si="2"/>
        <v>0</v>
      </c>
      <c r="J49" s="45"/>
      <c r="K49" s="58"/>
    </row>
    <row r="50" spans="2:11" ht="15">
      <c r="B50" s="46">
        <v>3</v>
      </c>
      <c r="C50" s="99" t="s">
        <v>14</v>
      </c>
      <c r="D50" s="100"/>
      <c r="E50" s="100"/>
      <c r="F50" s="100"/>
      <c r="G50" s="101"/>
      <c r="H50" s="53">
        <f>((1/12)+(1/12/12)+(1/12/12)+(1/12/12/3))/30*5*0.015</f>
        <v>0.00024884259259259255</v>
      </c>
      <c r="I50" s="47">
        <f t="shared" si="2"/>
        <v>0</v>
      </c>
      <c r="J50" s="45"/>
      <c r="K50" s="58"/>
    </row>
    <row r="51" spans="2:11" ht="15">
      <c r="B51" s="46">
        <v>4</v>
      </c>
      <c r="C51" s="99" t="s">
        <v>28</v>
      </c>
      <c r="D51" s="100"/>
      <c r="E51" s="100"/>
      <c r="F51" s="100"/>
      <c r="G51" s="101"/>
      <c r="H51" s="53">
        <f>((1/12)+(1/12/12)+(1/12/12)+(1/12/12/3))/30*15*0.0078</f>
        <v>0.0003881944444444444</v>
      </c>
      <c r="I51" s="47">
        <f t="shared" si="2"/>
        <v>0</v>
      </c>
      <c r="J51" s="45"/>
      <c r="K51" s="58"/>
    </row>
    <row r="52" spans="2:11" ht="15">
      <c r="B52" s="46">
        <v>5</v>
      </c>
      <c r="C52" s="102" t="s">
        <v>62</v>
      </c>
      <c r="D52" s="103"/>
      <c r="E52" s="103"/>
      <c r="F52" s="103"/>
      <c r="G52" s="104"/>
      <c r="H52" s="53">
        <f>((1/12)+(1/12/3))*(4/12)*0.02</f>
        <v>0.0007407407407407407</v>
      </c>
      <c r="I52" s="47">
        <f t="shared" si="2"/>
        <v>0</v>
      </c>
      <c r="J52" s="45"/>
      <c r="K52" s="58"/>
    </row>
    <row r="53" spans="2:11" ht="15">
      <c r="B53" s="46">
        <v>6</v>
      </c>
      <c r="C53" s="102" t="s">
        <v>31</v>
      </c>
      <c r="D53" s="103"/>
      <c r="E53" s="103"/>
      <c r="F53" s="103"/>
      <c r="G53" s="104"/>
      <c r="H53" s="53">
        <f>((1/12)+(1/12/12)+(1/12/12)+(1/12/12/3))/30*3</f>
        <v>0.009953703703703702</v>
      </c>
      <c r="I53" s="47">
        <f t="shared" si="2"/>
        <v>0</v>
      </c>
      <c r="J53" s="45"/>
      <c r="K53" s="58"/>
    </row>
    <row r="54" spans="2:11" ht="15">
      <c r="B54" s="46">
        <v>7</v>
      </c>
      <c r="C54" s="102" t="s">
        <v>30</v>
      </c>
      <c r="D54" s="103"/>
      <c r="E54" s="103"/>
      <c r="F54" s="103"/>
      <c r="G54" s="104"/>
      <c r="H54" s="53">
        <f>SUM(H48:H53)*$H$30</f>
        <v>0.04202060246913582</v>
      </c>
      <c r="I54" s="47">
        <f t="shared" si="2"/>
        <v>0</v>
      </c>
      <c r="J54" s="45"/>
      <c r="K54" s="58"/>
    </row>
    <row r="55" spans="2:11" ht="15">
      <c r="B55" s="86" t="s">
        <v>2</v>
      </c>
      <c r="C55" s="87"/>
      <c r="D55" s="87"/>
      <c r="E55" s="87"/>
      <c r="F55" s="87"/>
      <c r="G55" s="88"/>
      <c r="H55" s="56">
        <f>SUM(H48:H54)</f>
        <v>0.15620702222222224</v>
      </c>
      <c r="I55" s="49">
        <f>SUM(I48:I54)</f>
        <v>0</v>
      </c>
      <c r="J55" s="45"/>
      <c r="K55" s="58"/>
    </row>
    <row r="56" spans="8:11" ht="15">
      <c r="H56" s="51"/>
      <c r="I56" s="52"/>
      <c r="J56" s="45"/>
      <c r="K56" s="58"/>
    </row>
    <row r="57" spans="2:11" ht="15">
      <c r="B57" s="42" t="s">
        <v>45</v>
      </c>
      <c r="C57" s="86" t="s">
        <v>61</v>
      </c>
      <c r="D57" s="87"/>
      <c r="E57" s="87"/>
      <c r="F57" s="87"/>
      <c r="G57" s="87"/>
      <c r="H57" s="88"/>
      <c r="I57" s="44" t="s">
        <v>4</v>
      </c>
      <c r="J57" s="45"/>
      <c r="K57" s="58"/>
    </row>
    <row r="58" spans="2:11" ht="15">
      <c r="B58" s="22">
        <v>1</v>
      </c>
      <c r="C58" s="105" t="s">
        <v>63</v>
      </c>
      <c r="D58" s="106"/>
      <c r="E58" s="106"/>
      <c r="F58" s="106"/>
      <c r="G58" s="106"/>
      <c r="H58" s="107"/>
      <c r="I58" s="23">
        <v>0</v>
      </c>
      <c r="J58" s="45"/>
      <c r="K58" s="58"/>
    </row>
    <row r="59" spans="2:11" ht="15">
      <c r="B59" s="22">
        <v>2</v>
      </c>
      <c r="C59" s="108"/>
      <c r="D59" s="109"/>
      <c r="E59" s="109"/>
      <c r="F59" s="109"/>
      <c r="G59" s="109"/>
      <c r="H59" s="107"/>
      <c r="I59" s="24"/>
      <c r="J59" s="45"/>
      <c r="K59" s="58"/>
    </row>
    <row r="60" spans="2:11" ht="15">
      <c r="B60" s="22">
        <v>3</v>
      </c>
      <c r="C60" s="108"/>
      <c r="D60" s="109"/>
      <c r="E60" s="109"/>
      <c r="F60" s="109"/>
      <c r="G60" s="109"/>
      <c r="H60" s="107"/>
      <c r="I60" s="24"/>
      <c r="J60" s="45"/>
      <c r="K60" s="58"/>
    </row>
    <row r="61" spans="2:11" ht="15">
      <c r="B61" s="86" t="s">
        <v>2</v>
      </c>
      <c r="C61" s="87"/>
      <c r="D61" s="87"/>
      <c r="E61" s="87"/>
      <c r="F61" s="87"/>
      <c r="G61" s="87"/>
      <c r="H61" s="88"/>
      <c r="I61" s="49">
        <f>SUM(I58:I60)</f>
        <v>0</v>
      </c>
      <c r="J61" s="45"/>
      <c r="K61" s="58"/>
    </row>
    <row r="62" spans="8:11" ht="15">
      <c r="H62" s="51"/>
      <c r="I62" s="52"/>
      <c r="J62" s="45"/>
      <c r="K62" s="58"/>
    </row>
    <row r="63" spans="2:11" ht="15">
      <c r="B63" s="86" t="s">
        <v>33</v>
      </c>
      <c r="C63" s="87"/>
      <c r="D63" s="87"/>
      <c r="E63" s="87"/>
      <c r="F63" s="87"/>
      <c r="G63" s="87"/>
      <c r="H63" s="88"/>
      <c r="I63" s="49">
        <f>I61+I55+I45+I36+I30+I19</f>
        <v>0</v>
      </c>
      <c r="J63" s="45"/>
      <c r="K63" s="58"/>
    </row>
    <row r="64" ht="15">
      <c r="K64" s="58"/>
    </row>
    <row r="65" spans="2:11" ht="15">
      <c r="B65" s="92" t="s">
        <v>34</v>
      </c>
      <c r="C65" s="92"/>
      <c r="D65" s="92"/>
      <c r="E65" s="92"/>
      <c r="F65" s="92"/>
      <c r="G65" s="92"/>
      <c r="H65" s="92"/>
      <c r="I65" s="92"/>
      <c r="K65" s="58"/>
    </row>
    <row r="66" ht="15">
      <c r="K66" s="58"/>
    </row>
    <row r="67" spans="2:11" ht="15">
      <c r="B67" s="42" t="s">
        <v>15</v>
      </c>
      <c r="C67" s="86" t="s">
        <v>53</v>
      </c>
      <c r="D67" s="87"/>
      <c r="E67" s="87"/>
      <c r="F67" s="87"/>
      <c r="G67" s="87"/>
      <c r="H67" s="111"/>
      <c r="I67" s="61" t="s">
        <v>4</v>
      </c>
      <c r="K67" s="58"/>
    </row>
    <row r="68" spans="2:11" ht="15">
      <c r="B68" s="22">
        <v>1</v>
      </c>
      <c r="C68" s="108" t="s">
        <v>64</v>
      </c>
      <c r="D68" s="109"/>
      <c r="E68" s="109"/>
      <c r="F68" s="109"/>
      <c r="G68" s="109"/>
      <c r="H68" s="110"/>
      <c r="I68" s="23">
        <v>0</v>
      </c>
      <c r="K68" s="58"/>
    </row>
    <row r="69" spans="2:11" ht="15">
      <c r="B69" s="22">
        <v>2</v>
      </c>
      <c r="C69" s="108" t="s">
        <v>35</v>
      </c>
      <c r="D69" s="109"/>
      <c r="E69" s="109"/>
      <c r="F69" s="109"/>
      <c r="G69" s="109"/>
      <c r="H69" s="110"/>
      <c r="I69" s="23">
        <v>0</v>
      </c>
      <c r="K69" s="58"/>
    </row>
    <row r="70" spans="2:11" ht="15">
      <c r="B70" s="22">
        <v>3</v>
      </c>
      <c r="C70" s="108" t="s">
        <v>36</v>
      </c>
      <c r="D70" s="109"/>
      <c r="E70" s="109"/>
      <c r="F70" s="109"/>
      <c r="G70" s="109"/>
      <c r="H70" s="110"/>
      <c r="I70" s="23">
        <v>0</v>
      </c>
      <c r="K70" s="58"/>
    </row>
    <row r="71" spans="2:11" ht="15">
      <c r="B71" s="86" t="s">
        <v>37</v>
      </c>
      <c r="C71" s="87"/>
      <c r="D71" s="87"/>
      <c r="E71" s="87"/>
      <c r="F71" s="87"/>
      <c r="G71" s="87"/>
      <c r="H71" s="88"/>
      <c r="I71" s="49">
        <f>SUM(I68:I70)</f>
        <v>0</v>
      </c>
      <c r="K71" s="58"/>
    </row>
    <row r="72" ht="15">
      <c r="K72" s="58"/>
    </row>
    <row r="73" spans="2:11" ht="15">
      <c r="B73" s="92" t="s">
        <v>38</v>
      </c>
      <c r="C73" s="92"/>
      <c r="D73" s="92"/>
      <c r="E73" s="92"/>
      <c r="F73" s="92"/>
      <c r="G73" s="92"/>
      <c r="H73" s="92"/>
      <c r="I73" s="92"/>
      <c r="K73" s="58"/>
    </row>
    <row r="74" ht="15">
      <c r="K74" s="58"/>
    </row>
    <row r="75" spans="2:11" ht="15">
      <c r="B75" s="42" t="s">
        <v>15</v>
      </c>
      <c r="C75" s="86" t="s">
        <v>41</v>
      </c>
      <c r="D75" s="87"/>
      <c r="E75" s="87"/>
      <c r="F75" s="87"/>
      <c r="G75" s="87"/>
      <c r="H75" s="88"/>
      <c r="I75" s="61" t="s">
        <v>4</v>
      </c>
      <c r="K75" s="58"/>
    </row>
    <row r="76" spans="2:11" ht="15">
      <c r="B76" s="22">
        <v>1</v>
      </c>
      <c r="C76" s="108" t="s">
        <v>40</v>
      </c>
      <c r="D76" s="109"/>
      <c r="E76" s="109"/>
      <c r="F76" s="109"/>
      <c r="G76" s="109"/>
      <c r="H76" s="110"/>
      <c r="I76" s="24">
        <v>0</v>
      </c>
      <c r="K76" s="58"/>
    </row>
    <row r="77" spans="2:11" ht="15">
      <c r="B77" s="22">
        <v>2</v>
      </c>
      <c r="C77" s="108" t="s">
        <v>55</v>
      </c>
      <c r="D77" s="109"/>
      <c r="E77" s="109"/>
      <c r="F77" s="109"/>
      <c r="G77" s="109"/>
      <c r="H77" s="110"/>
      <c r="I77" s="24">
        <v>0</v>
      </c>
      <c r="K77" s="58"/>
    </row>
    <row r="78" spans="2:11" ht="15">
      <c r="B78" s="22">
        <v>3</v>
      </c>
      <c r="C78" s="108" t="s">
        <v>80</v>
      </c>
      <c r="D78" s="109"/>
      <c r="E78" s="109"/>
      <c r="F78" s="109"/>
      <c r="G78" s="109"/>
      <c r="H78" s="110"/>
      <c r="I78" s="24">
        <v>0</v>
      </c>
      <c r="K78" s="58"/>
    </row>
    <row r="79" spans="2:11" ht="15">
      <c r="B79" s="112" t="s">
        <v>39</v>
      </c>
      <c r="C79" s="113"/>
      <c r="D79" s="113"/>
      <c r="E79" s="113"/>
      <c r="F79" s="113"/>
      <c r="G79" s="113"/>
      <c r="H79" s="114"/>
      <c r="I79" s="62">
        <f>SUM(I76:I78)</f>
        <v>0</v>
      </c>
      <c r="K79" s="58"/>
    </row>
    <row r="80" ht="15">
      <c r="K80" s="58"/>
    </row>
    <row r="81" spans="2:11" ht="15">
      <c r="B81" s="92" t="s">
        <v>46</v>
      </c>
      <c r="C81" s="92"/>
      <c r="D81" s="92"/>
      <c r="E81" s="92"/>
      <c r="F81" s="92"/>
      <c r="G81" s="92"/>
      <c r="H81" s="92"/>
      <c r="I81" s="92"/>
      <c r="K81" s="58"/>
    </row>
    <row r="82" ht="15">
      <c r="K82" s="58"/>
    </row>
    <row r="83" spans="2:11" ht="15">
      <c r="B83" s="42" t="s">
        <v>15</v>
      </c>
      <c r="C83" s="86" t="s">
        <v>57</v>
      </c>
      <c r="D83" s="87"/>
      <c r="E83" s="87"/>
      <c r="F83" s="87"/>
      <c r="G83" s="88"/>
      <c r="H83" s="63" t="s">
        <v>3</v>
      </c>
      <c r="I83" s="61" t="s">
        <v>4</v>
      </c>
      <c r="K83" s="58"/>
    </row>
    <row r="84" spans="2:11" ht="15">
      <c r="B84" s="46">
        <v>1</v>
      </c>
      <c r="C84" s="102" t="s">
        <v>47</v>
      </c>
      <c r="D84" s="103"/>
      <c r="E84" s="103"/>
      <c r="F84" s="103"/>
      <c r="G84" s="104"/>
      <c r="H84" s="72">
        <v>0.076</v>
      </c>
      <c r="I84" s="59">
        <f>$I$87/$H$87*H84</f>
        <v>0</v>
      </c>
      <c r="K84" s="58"/>
    </row>
    <row r="85" spans="2:11" ht="15">
      <c r="B85" s="46">
        <v>2</v>
      </c>
      <c r="C85" s="102" t="s">
        <v>48</v>
      </c>
      <c r="D85" s="103"/>
      <c r="E85" s="103"/>
      <c r="F85" s="103"/>
      <c r="G85" s="104"/>
      <c r="H85" s="72">
        <v>0.0165</v>
      </c>
      <c r="I85" s="59">
        <f>$I$87/$H$87*H85</f>
        <v>0</v>
      </c>
      <c r="K85" s="58"/>
    </row>
    <row r="86" spans="2:11" ht="15">
      <c r="B86" s="46">
        <v>3</v>
      </c>
      <c r="C86" s="102" t="s">
        <v>49</v>
      </c>
      <c r="D86" s="103"/>
      <c r="E86" s="103"/>
      <c r="F86" s="103"/>
      <c r="G86" s="104"/>
      <c r="H86" s="53">
        <v>0.05</v>
      </c>
      <c r="I86" s="59">
        <f>$I$87/$H$87*H86</f>
        <v>0</v>
      </c>
      <c r="K86" s="58"/>
    </row>
    <row r="87" spans="2:11" ht="15">
      <c r="B87" s="86" t="s">
        <v>2</v>
      </c>
      <c r="C87" s="87"/>
      <c r="D87" s="87"/>
      <c r="E87" s="87"/>
      <c r="F87" s="87"/>
      <c r="G87" s="88"/>
      <c r="H87" s="64">
        <f>SUM(H84:H86)</f>
        <v>0.14250000000000002</v>
      </c>
      <c r="I87" s="62">
        <f>ROUND(((I63+I71)*$H$87)/(1-$H$87),2)</f>
        <v>0</v>
      </c>
      <c r="K87" s="58"/>
    </row>
    <row r="88" spans="10:11" ht="15">
      <c r="J88" s="65"/>
      <c r="K88" s="66"/>
    </row>
    <row r="89" spans="2:11" ht="15">
      <c r="B89" s="42" t="s">
        <v>15</v>
      </c>
      <c r="C89" s="86" t="s">
        <v>58</v>
      </c>
      <c r="D89" s="87"/>
      <c r="E89" s="87"/>
      <c r="F89" s="87"/>
      <c r="G89" s="88"/>
      <c r="H89" s="63" t="s">
        <v>3</v>
      </c>
      <c r="I89" s="61" t="s">
        <v>4</v>
      </c>
      <c r="J89" s="65"/>
      <c r="K89" s="66"/>
    </row>
    <row r="90" spans="2:11" ht="15">
      <c r="B90" s="46">
        <v>1</v>
      </c>
      <c r="C90" s="102" t="s">
        <v>47</v>
      </c>
      <c r="D90" s="103"/>
      <c r="E90" s="103"/>
      <c r="F90" s="103"/>
      <c r="G90" s="104"/>
      <c r="H90" s="72">
        <v>0.076</v>
      </c>
      <c r="I90" s="59">
        <f>$I$93/$H$93*H90</f>
        <v>0</v>
      </c>
      <c r="J90" s="67"/>
      <c r="K90" s="66"/>
    </row>
    <row r="91" spans="2:11" ht="15">
      <c r="B91" s="46">
        <v>2</v>
      </c>
      <c r="C91" s="102" t="s">
        <v>48</v>
      </c>
      <c r="D91" s="103"/>
      <c r="E91" s="103"/>
      <c r="F91" s="103"/>
      <c r="G91" s="104"/>
      <c r="H91" s="72">
        <v>0.0165</v>
      </c>
      <c r="I91" s="59">
        <f>$I$93/$H$93*H91</f>
        <v>0</v>
      </c>
      <c r="J91" s="67"/>
      <c r="K91" s="66"/>
    </row>
    <row r="92" spans="2:11" ht="15">
      <c r="B92" s="46">
        <v>3</v>
      </c>
      <c r="C92" s="102" t="s">
        <v>49</v>
      </c>
      <c r="D92" s="103"/>
      <c r="E92" s="103"/>
      <c r="F92" s="103"/>
      <c r="G92" s="104"/>
      <c r="H92" s="53">
        <v>0.05</v>
      </c>
      <c r="I92" s="59">
        <f>$I$93/$H$93*H92</f>
        <v>0</v>
      </c>
      <c r="J92" s="67"/>
      <c r="K92" s="66"/>
    </row>
    <row r="93" spans="2:11" ht="15">
      <c r="B93" s="86" t="s">
        <v>2</v>
      </c>
      <c r="C93" s="87"/>
      <c r="D93" s="87"/>
      <c r="E93" s="87"/>
      <c r="F93" s="87"/>
      <c r="G93" s="88"/>
      <c r="H93" s="64">
        <f>SUM(H90:H92)</f>
        <v>0.14250000000000002</v>
      </c>
      <c r="I93" s="62">
        <f>ROUND(((I79)*$H$87)/(1-$H$87),2)</f>
        <v>0</v>
      </c>
      <c r="J93" s="67"/>
      <c r="K93" s="66"/>
    </row>
    <row r="94" spans="10:11" ht="15">
      <c r="J94" s="65"/>
      <c r="K94" s="66"/>
    </row>
    <row r="95" spans="2:11" ht="15">
      <c r="B95" s="86" t="s">
        <v>50</v>
      </c>
      <c r="C95" s="87"/>
      <c r="D95" s="87"/>
      <c r="E95" s="87"/>
      <c r="F95" s="87"/>
      <c r="G95" s="87"/>
      <c r="H95" s="88"/>
      <c r="I95" s="62">
        <f>I93+I87</f>
        <v>0</v>
      </c>
      <c r="K95" s="58"/>
    </row>
    <row r="96" ht="15">
      <c r="K96" s="58"/>
    </row>
    <row r="97" spans="2:11" ht="15">
      <c r="B97" s="92" t="s">
        <v>70</v>
      </c>
      <c r="C97" s="92"/>
      <c r="D97" s="92"/>
      <c r="E97" s="92"/>
      <c r="F97" s="92"/>
      <c r="G97" s="92"/>
      <c r="H97" s="92"/>
      <c r="I97" s="92"/>
      <c r="K97" s="58"/>
    </row>
    <row r="98" ht="15">
      <c r="K98" s="58"/>
    </row>
    <row r="99" spans="2:11" ht="15">
      <c r="B99" s="86" t="s">
        <v>71</v>
      </c>
      <c r="C99" s="87"/>
      <c r="D99" s="87"/>
      <c r="E99" s="87"/>
      <c r="F99" s="87"/>
      <c r="G99" s="87"/>
      <c r="H99" s="88"/>
      <c r="I99" s="62">
        <f>I63+I71+I87</f>
        <v>0</v>
      </c>
      <c r="K99" s="58"/>
    </row>
    <row r="100" spans="2:11" ht="15">
      <c r="B100" s="68"/>
      <c r="C100" s="68"/>
      <c r="D100" s="68"/>
      <c r="E100" s="68"/>
      <c r="F100" s="68"/>
      <c r="G100" s="68"/>
      <c r="H100" s="69"/>
      <c r="K100" s="58"/>
    </row>
    <row r="101" spans="2:11" ht="15">
      <c r="B101" s="86" t="s">
        <v>72</v>
      </c>
      <c r="C101" s="87"/>
      <c r="D101" s="87"/>
      <c r="E101" s="87"/>
      <c r="F101" s="87"/>
      <c r="G101" s="87"/>
      <c r="H101" s="88"/>
      <c r="I101" s="62">
        <f>I79+I93</f>
        <v>0</v>
      </c>
      <c r="K101" s="58"/>
    </row>
    <row r="102" spans="2:11" ht="15">
      <c r="B102" s="68"/>
      <c r="C102" s="68"/>
      <c r="D102" s="68"/>
      <c r="E102" s="68"/>
      <c r="F102" s="68"/>
      <c r="G102" s="68"/>
      <c r="H102" s="69"/>
      <c r="K102" s="58"/>
    </row>
    <row r="103" spans="2:11" ht="15">
      <c r="B103" s="86" t="s">
        <v>51</v>
      </c>
      <c r="C103" s="87"/>
      <c r="D103" s="87"/>
      <c r="E103" s="87"/>
      <c r="F103" s="87"/>
      <c r="G103" s="87"/>
      <c r="H103" s="88"/>
      <c r="I103" s="62">
        <f>I63+I71+I79+I95</f>
        <v>0</v>
      </c>
      <c r="K103" s="58"/>
    </row>
  </sheetData>
  <sheetProtection password="DFA0" sheet="1"/>
  <mergeCells count="78">
    <mergeCell ref="C17:H17"/>
    <mergeCell ref="B2:I2"/>
    <mergeCell ref="B4:I4"/>
    <mergeCell ref="B5:I5"/>
    <mergeCell ref="B7:I7"/>
    <mergeCell ref="B8:I8"/>
    <mergeCell ref="C25:G25"/>
    <mergeCell ref="B9:I9"/>
    <mergeCell ref="C26:G26"/>
    <mergeCell ref="C27:G27"/>
    <mergeCell ref="C29:G29"/>
    <mergeCell ref="B30:G30"/>
    <mergeCell ref="B10:I10"/>
    <mergeCell ref="B12:H12"/>
    <mergeCell ref="B14:I14"/>
    <mergeCell ref="C16:G16"/>
    <mergeCell ref="C18:G18"/>
    <mergeCell ref="B19:H19"/>
    <mergeCell ref="C21:G21"/>
    <mergeCell ref="C22:G22"/>
    <mergeCell ref="C23:G23"/>
    <mergeCell ref="C24:G24"/>
    <mergeCell ref="C33:G33"/>
    <mergeCell ref="C34:G34"/>
    <mergeCell ref="C35:G35"/>
    <mergeCell ref="B36:G36"/>
    <mergeCell ref="C38:G38"/>
    <mergeCell ref="C32:G32"/>
    <mergeCell ref="C53:G53"/>
    <mergeCell ref="C44:G44"/>
    <mergeCell ref="B45:G45"/>
    <mergeCell ref="C50:G50"/>
    <mergeCell ref="C51:G51"/>
    <mergeCell ref="C52:G52"/>
    <mergeCell ref="C39:G39"/>
    <mergeCell ref="C40:G40"/>
    <mergeCell ref="C47:G47"/>
    <mergeCell ref="C48:G48"/>
    <mergeCell ref="C49:G49"/>
    <mergeCell ref="C41:G41"/>
    <mergeCell ref="C42:G42"/>
    <mergeCell ref="C43:G43"/>
    <mergeCell ref="C54:G54"/>
    <mergeCell ref="B55:G55"/>
    <mergeCell ref="C70:H70"/>
    <mergeCell ref="C60:H60"/>
    <mergeCell ref="C57:H57"/>
    <mergeCell ref="C58:H58"/>
    <mergeCell ref="C59:H59"/>
    <mergeCell ref="B65:I65"/>
    <mergeCell ref="C67:H67"/>
    <mergeCell ref="B87:G87"/>
    <mergeCell ref="C78:H78"/>
    <mergeCell ref="C86:G86"/>
    <mergeCell ref="B71:H71"/>
    <mergeCell ref="B61:H61"/>
    <mergeCell ref="B63:H63"/>
    <mergeCell ref="C69:H69"/>
    <mergeCell ref="C68:H68"/>
    <mergeCell ref="C89:G89"/>
    <mergeCell ref="B73:I73"/>
    <mergeCell ref="C75:H75"/>
    <mergeCell ref="C76:H76"/>
    <mergeCell ref="C77:H77"/>
    <mergeCell ref="B79:H79"/>
    <mergeCell ref="B81:I81"/>
    <mergeCell ref="C83:G83"/>
    <mergeCell ref="C84:G84"/>
    <mergeCell ref="C85:G85"/>
    <mergeCell ref="B99:H99"/>
    <mergeCell ref="B101:H101"/>
    <mergeCell ref="B103:H103"/>
    <mergeCell ref="C90:G90"/>
    <mergeCell ref="C91:G91"/>
    <mergeCell ref="C92:G92"/>
    <mergeCell ref="B93:G93"/>
    <mergeCell ref="B95:H95"/>
    <mergeCell ref="B97:I97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6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7109375" style="37" customWidth="1"/>
    <col min="2" max="2" width="5.140625" style="37" customWidth="1"/>
    <col min="3" max="3" width="45.140625" style="37" customWidth="1"/>
    <col min="4" max="7" width="9.140625" style="37" customWidth="1"/>
    <col min="8" max="8" width="10.57421875" style="37" bestFit="1" customWidth="1"/>
    <col min="9" max="9" width="16.8515625" style="37" customWidth="1"/>
    <col min="10" max="16384" width="9.140625" style="37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85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54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21" t="s">
        <v>121</v>
      </c>
      <c r="C8" s="122"/>
      <c r="D8" s="122"/>
      <c r="E8" s="122"/>
      <c r="F8" s="122"/>
      <c r="G8" s="122"/>
      <c r="H8" s="122"/>
      <c r="I8" s="123"/>
    </row>
    <row r="9" spans="1:9" ht="30" customHeight="1">
      <c r="A9" s="1"/>
      <c r="B9" s="150" t="s">
        <v>122</v>
      </c>
      <c r="C9" s="151"/>
      <c r="D9" s="151"/>
      <c r="E9" s="151"/>
      <c r="F9" s="151"/>
      <c r="G9" s="151"/>
      <c r="H9" s="151"/>
      <c r="I9" s="152"/>
    </row>
    <row r="10" spans="1:9" ht="15">
      <c r="A10" s="1"/>
      <c r="B10" s="115" t="s">
        <v>82</v>
      </c>
      <c r="C10" s="115"/>
      <c r="D10" s="115"/>
      <c r="E10" s="115"/>
      <c r="F10" s="115"/>
      <c r="G10" s="115"/>
      <c r="H10" s="115"/>
      <c r="I10" s="115"/>
    </row>
    <row r="11" spans="1:9" ht="15.75" thickBot="1">
      <c r="A11" s="1"/>
      <c r="B11" s="6"/>
      <c r="C11" s="6"/>
      <c r="D11" s="6"/>
      <c r="E11" s="6"/>
      <c r="F11" s="6"/>
      <c r="G11" s="6"/>
      <c r="H11" s="7"/>
      <c r="I11" s="6"/>
    </row>
    <row r="12" spans="1:9" ht="15.75" thickBot="1">
      <c r="A12" s="1"/>
      <c r="B12" s="121" t="s">
        <v>52</v>
      </c>
      <c r="C12" s="122"/>
      <c r="D12" s="122"/>
      <c r="E12" s="122"/>
      <c r="F12" s="122"/>
      <c r="G12" s="122"/>
      <c r="H12" s="122"/>
      <c r="I12" s="32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1:9" ht="15">
      <c r="A15" s="1"/>
      <c r="B15" s="2"/>
      <c r="C15" s="1"/>
      <c r="D15" s="1"/>
      <c r="E15" s="1"/>
      <c r="F15" s="1"/>
      <c r="G15" s="1"/>
      <c r="H15" s="3"/>
      <c r="I15" s="5"/>
    </row>
    <row r="16" spans="1:9" ht="15">
      <c r="A16" s="1"/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1:9" ht="15">
      <c r="A17" s="1"/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$I$12/220*150</f>
        <v>0</v>
      </c>
    </row>
    <row r="18" spans="1:9" ht="15">
      <c r="A18" s="1"/>
      <c r="B18" s="8">
        <v>2</v>
      </c>
      <c r="C18" s="124" t="s">
        <v>74</v>
      </c>
      <c r="D18" s="125"/>
      <c r="E18" s="125"/>
      <c r="F18" s="125"/>
      <c r="G18" s="126"/>
      <c r="H18" s="13">
        <v>0.4</v>
      </c>
      <c r="I18" s="12">
        <f>(ROUND(I17*H18,2))</f>
        <v>0</v>
      </c>
    </row>
    <row r="19" spans="1:9" ht="15">
      <c r="A19" s="1"/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1:9" ht="15">
      <c r="A20" s="1"/>
      <c r="B20" s="2"/>
      <c r="C20" s="1"/>
      <c r="D20" s="1"/>
      <c r="E20" s="1"/>
      <c r="F20" s="1"/>
      <c r="G20" s="1"/>
      <c r="H20" s="3"/>
      <c r="I20" s="5"/>
    </row>
    <row r="21" spans="1:9" ht="15">
      <c r="A21" s="1"/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1:9" ht="15">
      <c r="A22" s="1"/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1:9" ht="15">
      <c r="A23" s="1"/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1:9" ht="15">
      <c r="A24" s="1"/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1:9" ht="15">
      <c r="A25" s="1"/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1:9" ht="15">
      <c r="A26" s="1"/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1:9" ht="15">
      <c r="A27" s="1"/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1:9" ht="15">
      <c r="A28" s="1"/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1:9" ht="15">
      <c r="A29" s="1"/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1:9" ht="15">
      <c r="A30" s="1"/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1:9" ht="15">
      <c r="A31" s="1"/>
      <c r="B31" s="2"/>
      <c r="C31" s="1"/>
      <c r="D31" s="1"/>
      <c r="E31" s="1"/>
      <c r="F31" s="1"/>
      <c r="G31" s="1"/>
      <c r="H31" s="3"/>
      <c r="I31" s="5"/>
    </row>
    <row r="32" spans="1:9" ht="15">
      <c r="A32" s="1"/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1:9" ht="15">
      <c r="A33" s="1"/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1:9" ht="15">
      <c r="A34" s="1"/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1:9" ht="15">
      <c r="A35" s="1"/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1:9" ht="15">
      <c r="A36" s="1"/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1:9" ht="15">
      <c r="A37" s="1"/>
      <c r="B37" s="2"/>
      <c r="C37" s="1"/>
      <c r="D37" s="1"/>
      <c r="E37" s="1"/>
      <c r="F37" s="1"/>
      <c r="G37" s="1"/>
      <c r="H37" s="3"/>
      <c r="I37" s="5"/>
    </row>
    <row r="38" spans="1:9" ht="15">
      <c r="A38" s="1"/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1:9" ht="15">
      <c r="A39" s="1"/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1:9" ht="15">
      <c r="A40" s="1"/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1:9" ht="15">
      <c r="A41" s="1"/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1:9" ht="15">
      <c r="A42" s="1"/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1:9" ht="15">
      <c r="A43" s="1"/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1:9" ht="15">
      <c r="A44" s="1"/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1:9" ht="15">
      <c r="A45" s="1"/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1:9" ht="15">
      <c r="A46" s="1"/>
      <c r="B46" s="1"/>
      <c r="C46" s="1"/>
      <c r="D46" s="1"/>
      <c r="E46" s="1"/>
      <c r="F46" s="1"/>
      <c r="G46" s="1"/>
      <c r="H46" s="3"/>
      <c r="I46" s="5"/>
    </row>
    <row r="47" spans="1:9" ht="15">
      <c r="A47" s="1"/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1:9" ht="15">
      <c r="A48" s="1"/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1:9" ht="15">
      <c r="A49" s="1"/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1:9" ht="15">
      <c r="A50" s="1"/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1:9" ht="15">
      <c r="A51" s="1"/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1:9" ht="15">
      <c r="A52" s="1"/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1:9" ht="15">
      <c r="A53" s="1"/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1:9" ht="15">
      <c r="A54" s="1"/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1:9" ht="15">
      <c r="A55" s="1"/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1:9" ht="15">
      <c r="A56" s="1"/>
      <c r="B56" s="2"/>
      <c r="C56" s="1"/>
      <c r="D56" s="1"/>
      <c r="E56" s="1"/>
      <c r="F56" s="1"/>
      <c r="G56" s="1"/>
      <c r="H56" s="3"/>
      <c r="I56" s="5"/>
    </row>
    <row r="57" spans="1:9" ht="15">
      <c r="A57" s="1"/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1:9" ht="15">
      <c r="A58" s="1"/>
      <c r="B58" s="30">
        <v>1</v>
      </c>
      <c r="C58" s="130" t="s">
        <v>63</v>
      </c>
      <c r="D58" s="131"/>
      <c r="E58" s="131"/>
      <c r="F58" s="131"/>
      <c r="G58" s="131"/>
      <c r="H58" s="132"/>
      <c r="I58" s="31"/>
    </row>
    <row r="59" spans="1:9" ht="15">
      <c r="A59" s="1"/>
      <c r="B59" s="30">
        <v>2</v>
      </c>
      <c r="C59" s="130"/>
      <c r="D59" s="131"/>
      <c r="E59" s="131"/>
      <c r="F59" s="131"/>
      <c r="G59" s="131"/>
      <c r="H59" s="132"/>
      <c r="I59" s="31"/>
    </row>
    <row r="60" spans="1:9" ht="15">
      <c r="A60" s="1"/>
      <c r="B60" s="30">
        <v>3</v>
      </c>
      <c r="C60" s="130"/>
      <c r="D60" s="131"/>
      <c r="E60" s="131"/>
      <c r="F60" s="131"/>
      <c r="G60" s="131"/>
      <c r="H60" s="132"/>
      <c r="I60" s="31"/>
    </row>
    <row r="61" spans="1:9" ht="15">
      <c r="A61" s="1"/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1:9" ht="15">
      <c r="A62" s="1"/>
      <c r="B62" s="2"/>
      <c r="C62" s="1"/>
      <c r="D62" s="1"/>
      <c r="E62" s="1"/>
      <c r="F62" s="1"/>
      <c r="G62" s="1"/>
      <c r="H62" s="3"/>
      <c r="I62" s="5"/>
    </row>
    <row r="63" spans="1:9" ht="15">
      <c r="A63" s="1"/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1:9" ht="15">
      <c r="A64" s="1"/>
      <c r="B64" s="2"/>
      <c r="C64" s="1"/>
      <c r="D64" s="1"/>
      <c r="E64" s="1"/>
      <c r="F64" s="1"/>
      <c r="G64" s="1"/>
      <c r="H64" s="3"/>
      <c r="I64" s="5"/>
    </row>
    <row r="65" spans="1:9" ht="15">
      <c r="A65" s="1"/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1:9" ht="15">
      <c r="A66" s="1"/>
      <c r="B66" s="2"/>
      <c r="C66" s="1"/>
      <c r="D66" s="1"/>
      <c r="E66" s="1"/>
      <c r="F66" s="1"/>
      <c r="G66" s="1"/>
      <c r="H66" s="3"/>
      <c r="I66" s="5"/>
    </row>
    <row r="67" spans="1:9" ht="15">
      <c r="A67" s="1"/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1:9" ht="15">
      <c r="A68" s="1"/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1:9" ht="15">
      <c r="A69" s="1"/>
      <c r="B69" s="30">
        <v>2</v>
      </c>
      <c r="C69" s="130" t="s">
        <v>79</v>
      </c>
      <c r="D69" s="131"/>
      <c r="E69" s="131"/>
      <c r="F69" s="131"/>
      <c r="G69" s="131"/>
      <c r="H69" s="132"/>
      <c r="I69" s="31">
        <v>0</v>
      </c>
    </row>
    <row r="70" spans="1:9" ht="15">
      <c r="A70" s="1"/>
      <c r="B70" s="30">
        <v>3</v>
      </c>
      <c r="C70" s="130" t="s">
        <v>65</v>
      </c>
      <c r="D70" s="131"/>
      <c r="E70" s="131"/>
      <c r="F70" s="131"/>
      <c r="G70" s="131"/>
      <c r="H70" s="132"/>
      <c r="I70" s="31">
        <v>0</v>
      </c>
    </row>
    <row r="71" spans="1:9" ht="15">
      <c r="A71" s="1"/>
      <c r="B71" s="30">
        <v>4</v>
      </c>
      <c r="C71" s="130" t="s">
        <v>66</v>
      </c>
      <c r="D71" s="131"/>
      <c r="E71" s="131"/>
      <c r="F71" s="131"/>
      <c r="G71" s="131"/>
      <c r="H71" s="132"/>
      <c r="I71" s="31">
        <v>0</v>
      </c>
    </row>
    <row r="72" spans="1:9" ht="15">
      <c r="A72" s="1"/>
      <c r="B72" s="30">
        <v>5</v>
      </c>
      <c r="C72" s="130" t="s">
        <v>67</v>
      </c>
      <c r="D72" s="131"/>
      <c r="E72" s="131"/>
      <c r="F72" s="131"/>
      <c r="G72" s="131"/>
      <c r="H72" s="132"/>
      <c r="I72" s="31">
        <v>0</v>
      </c>
    </row>
    <row r="73" spans="1:9" ht="15">
      <c r="A73" s="1"/>
      <c r="B73" s="30">
        <v>6</v>
      </c>
      <c r="C73" s="130" t="s">
        <v>35</v>
      </c>
      <c r="D73" s="131"/>
      <c r="E73" s="131"/>
      <c r="F73" s="131"/>
      <c r="G73" s="131"/>
      <c r="H73" s="132"/>
      <c r="I73" s="31">
        <v>0</v>
      </c>
    </row>
    <row r="74" spans="1:9" ht="15">
      <c r="A74" s="1"/>
      <c r="B74" s="30">
        <v>7</v>
      </c>
      <c r="C74" s="130" t="s">
        <v>36</v>
      </c>
      <c r="D74" s="131"/>
      <c r="E74" s="131"/>
      <c r="F74" s="131"/>
      <c r="G74" s="131"/>
      <c r="H74" s="132"/>
      <c r="I74" s="31">
        <v>0</v>
      </c>
    </row>
    <row r="75" spans="1:9" ht="15">
      <c r="A75" s="1"/>
      <c r="B75" s="121" t="s">
        <v>37</v>
      </c>
      <c r="C75" s="122"/>
      <c r="D75" s="122"/>
      <c r="E75" s="122"/>
      <c r="F75" s="122"/>
      <c r="G75" s="122"/>
      <c r="H75" s="123"/>
      <c r="I75" s="14">
        <f>SUM(I68:I74)</f>
        <v>0</v>
      </c>
    </row>
    <row r="76" spans="1:9" ht="15">
      <c r="A76" s="1"/>
      <c r="B76" s="2"/>
      <c r="C76" s="1"/>
      <c r="D76" s="1"/>
      <c r="E76" s="1"/>
      <c r="F76" s="1"/>
      <c r="G76" s="1"/>
      <c r="H76" s="3"/>
      <c r="I76" s="5"/>
    </row>
    <row r="77" spans="1:9" ht="15">
      <c r="A77" s="1"/>
      <c r="B77" s="127" t="s">
        <v>38</v>
      </c>
      <c r="C77" s="128"/>
      <c r="D77" s="128"/>
      <c r="E77" s="128"/>
      <c r="F77" s="128"/>
      <c r="G77" s="128"/>
      <c r="H77" s="128"/>
      <c r="I77" s="129"/>
    </row>
    <row r="78" spans="1:9" ht="15">
      <c r="A78" s="1"/>
      <c r="B78" s="2"/>
      <c r="C78" s="1"/>
      <c r="D78" s="1"/>
      <c r="E78" s="1"/>
      <c r="F78" s="1"/>
      <c r="G78" s="1"/>
      <c r="H78" s="3"/>
      <c r="I78" s="5"/>
    </row>
    <row r="79" spans="1:9" ht="15">
      <c r="A79" s="1"/>
      <c r="B79" s="8" t="s">
        <v>15</v>
      </c>
      <c r="C79" s="121" t="s">
        <v>41</v>
      </c>
      <c r="D79" s="122"/>
      <c r="E79" s="122"/>
      <c r="F79" s="122"/>
      <c r="G79" s="122"/>
      <c r="H79" s="123"/>
      <c r="I79" s="10" t="s">
        <v>4</v>
      </c>
    </row>
    <row r="80" spans="1:9" ht="15">
      <c r="A80" s="1"/>
      <c r="B80" s="30">
        <v>1</v>
      </c>
      <c r="C80" s="130" t="s">
        <v>40</v>
      </c>
      <c r="D80" s="131"/>
      <c r="E80" s="131"/>
      <c r="F80" s="131"/>
      <c r="G80" s="131"/>
      <c r="H80" s="132"/>
      <c r="I80" s="31">
        <v>0</v>
      </c>
    </row>
    <row r="81" spans="1:9" ht="15">
      <c r="A81" s="1"/>
      <c r="B81" s="30">
        <v>2</v>
      </c>
      <c r="C81" s="130" t="s">
        <v>75</v>
      </c>
      <c r="D81" s="131"/>
      <c r="E81" s="131"/>
      <c r="F81" s="131"/>
      <c r="G81" s="131"/>
      <c r="H81" s="132"/>
      <c r="I81" s="31">
        <v>0</v>
      </c>
    </row>
    <row r="82" spans="1:9" ht="15">
      <c r="A82" s="1"/>
      <c r="B82" s="134" t="s">
        <v>39</v>
      </c>
      <c r="C82" s="135"/>
      <c r="D82" s="135"/>
      <c r="E82" s="135"/>
      <c r="F82" s="135"/>
      <c r="G82" s="135"/>
      <c r="H82" s="136"/>
      <c r="I82" s="14">
        <f>SUM(I80:I81)</f>
        <v>0</v>
      </c>
    </row>
    <row r="83" spans="1:9" ht="15">
      <c r="A83" s="1"/>
      <c r="B83" s="2"/>
      <c r="C83" s="1"/>
      <c r="D83" s="1"/>
      <c r="E83" s="1"/>
      <c r="F83" s="1"/>
      <c r="G83" s="1"/>
      <c r="H83" s="3"/>
      <c r="I83" s="5"/>
    </row>
    <row r="84" spans="1:9" ht="15">
      <c r="A84" s="1"/>
      <c r="B84" s="127" t="s">
        <v>46</v>
      </c>
      <c r="C84" s="128"/>
      <c r="D84" s="128"/>
      <c r="E84" s="128"/>
      <c r="F84" s="128"/>
      <c r="G84" s="128"/>
      <c r="H84" s="128"/>
      <c r="I84" s="129"/>
    </row>
    <row r="85" spans="1:9" ht="15">
      <c r="A85" s="1"/>
      <c r="B85" s="2"/>
      <c r="C85" s="1"/>
      <c r="D85" s="1"/>
      <c r="E85" s="1"/>
      <c r="F85" s="1"/>
      <c r="G85" s="1"/>
      <c r="H85" s="3"/>
      <c r="I85" s="5"/>
    </row>
    <row r="86" spans="1:9" ht="15">
      <c r="A86" s="1"/>
      <c r="B86" s="8" t="s">
        <v>15</v>
      </c>
      <c r="C86" s="121" t="s">
        <v>57</v>
      </c>
      <c r="D86" s="122"/>
      <c r="E86" s="122"/>
      <c r="F86" s="122"/>
      <c r="G86" s="123"/>
      <c r="H86" s="9" t="s">
        <v>3</v>
      </c>
      <c r="I86" s="10" t="s">
        <v>4</v>
      </c>
    </row>
    <row r="87" spans="1:9" ht="15">
      <c r="A87" s="1"/>
      <c r="B87" s="8">
        <v>1</v>
      </c>
      <c r="C87" s="124" t="s">
        <v>47</v>
      </c>
      <c r="D87" s="125"/>
      <c r="E87" s="125"/>
      <c r="F87" s="125"/>
      <c r="G87" s="126"/>
      <c r="H87" s="73">
        <v>0.076</v>
      </c>
      <c r="I87" s="12">
        <f>$I$90/$H$90*H87</f>
        <v>0</v>
      </c>
    </row>
    <row r="88" spans="1:9" ht="15">
      <c r="A88" s="1"/>
      <c r="B88" s="8">
        <v>2</v>
      </c>
      <c r="C88" s="124" t="s">
        <v>48</v>
      </c>
      <c r="D88" s="125"/>
      <c r="E88" s="125"/>
      <c r="F88" s="125"/>
      <c r="G88" s="126"/>
      <c r="H88" s="73">
        <v>0.0165</v>
      </c>
      <c r="I88" s="12">
        <f>$I$90/$H$90*H88</f>
        <v>0</v>
      </c>
    </row>
    <row r="89" spans="1:9" ht="15">
      <c r="A89" s="1"/>
      <c r="B89" s="8">
        <v>3</v>
      </c>
      <c r="C89" s="124" t="s">
        <v>49</v>
      </c>
      <c r="D89" s="125"/>
      <c r="E89" s="125"/>
      <c r="F89" s="125"/>
      <c r="G89" s="126"/>
      <c r="H89" s="13">
        <v>0.05</v>
      </c>
      <c r="I89" s="12">
        <f>$I$90/$H$90*H89</f>
        <v>0</v>
      </c>
    </row>
    <row r="90" spans="1:9" ht="15">
      <c r="A90" s="1"/>
      <c r="B90" s="121" t="s">
        <v>2</v>
      </c>
      <c r="C90" s="122"/>
      <c r="D90" s="122"/>
      <c r="E90" s="122"/>
      <c r="F90" s="122"/>
      <c r="G90" s="123"/>
      <c r="H90" s="16">
        <f>SUM(H87:H89)</f>
        <v>0.14250000000000002</v>
      </c>
      <c r="I90" s="14">
        <f>ROUND(((I63+I75)*$H$90)/(1-$H$90),2)</f>
        <v>0</v>
      </c>
    </row>
    <row r="91" spans="1:9" ht="15">
      <c r="A91" s="1"/>
      <c r="B91" s="2"/>
      <c r="C91" s="1"/>
      <c r="D91" s="1"/>
      <c r="E91" s="1"/>
      <c r="F91" s="1"/>
      <c r="G91" s="1"/>
      <c r="H91" s="3"/>
      <c r="I91" s="5"/>
    </row>
    <row r="92" spans="1:9" ht="15">
      <c r="A92" s="1"/>
      <c r="B92" s="8" t="s">
        <v>15</v>
      </c>
      <c r="C92" s="121" t="s">
        <v>58</v>
      </c>
      <c r="D92" s="122"/>
      <c r="E92" s="122"/>
      <c r="F92" s="122"/>
      <c r="G92" s="123"/>
      <c r="H92" s="9" t="s">
        <v>3</v>
      </c>
      <c r="I92" s="10" t="s">
        <v>4</v>
      </c>
    </row>
    <row r="93" spans="1:9" ht="15">
      <c r="A93" s="1"/>
      <c r="B93" s="8">
        <v>1</v>
      </c>
      <c r="C93" s="124" t="s">
        <v>47</v>
      </c>
      <c r="D93" s="125"/>
      <c r="E93" s="125"/>
      <c r="F93" s="125"/>
      <c r="G93" s="126"/>
      <c r="H93" s="73">
        <v>0.076</v>
      </c>
      <c r="I93" s="12">
        <f>$I$96/$H$96*H93</f>
        <v>0</v>
      </c>
    </row>
    <row r="94" spans="1:9" ht="15">
      <c r="A94" s="1"/>
      <c r="B94" s="8">
        <v>2</v>
      </c>
      <c r="C94" s="124" t="s">
        <v>48</v>
      </c>
      <c r="D94" s="125"/>
      <c r="E94" s="125"/>
      <c r="F94" s="125"/>
      <c r="G94" s="126"/>
      <c r="H94" s="73">
        <v>0.0165</v>
      </c>
      <c r="I94" s="12">
        <f>$I$96/$H$96*H94</f>
        <v>0</v>
      </c>
    </row>
    <row r="95" spans="1:9" ht="15">
      <c r="A95" s="1"/>
      <c r="B95" s="8">
        <v>3</v>
      </c>
      <c r="C95" s="124" t="s">
        <v>49</v>
      </c>
      <c r="D95" s="125"/>
      <c r="E95" s="125"/>
      <c r="F95" s="125"/>
      <c r="G95" s="126"/>
      <c r="H95" s="13">
        <v>0.05</v>
      </c>
      <c r="I95" s="12">
        <f>$I$96/$H$96*H95</f>
        <v>0</v>
      </c>
    </row>
    <row r="96" spans="1:9" ht="15">
      <c r="A96" s="1"/>
      <c r="B96" s="121" t="s">
        <v>2</v>
      </c>
      <c r="C96" s="122"/>
      <c r="D96" s="122"/>
      <c r="E96" s="122"/>
      <c r="F96" s="122"/>
      <c r="G96" s="123"/>
      <c r="H96" s="16">
        <f>SUM(H93:H95)</f>
        <v>0.14250000000000002</v>
      </c>
      <c r="I96" s="14">
        <f>ROUND(((I82)*$H$90)/(1-$H$90),2)</f>
        <v>0</v>
      </c>
    </row>
    <row r="97" spans="1:9" ht="15">
      <c r="A97" s="1"/>
      <c r="B97" s="2"/>
      <c r="C97" s="1"/>
      <c r="D97" s="1"/>
      <c r="E97" s="1"/>
      <c r="F97" s="1"/>
      <c r="G97" s="1"/>
      <c r="H97" s="3"/>
      <c r="I97" s="5"/>
    </row>
    <row r="98" spans="1:9" ht="15">
      <c r="A98" s="1"/>
      <c r="B98" s="121" t="s">
        <v>50</v>
      </c>
      <c r="C98" s="122"/>
      <c r="D98" s="122"/>
      <c r="E98" s="122"/>
      <c r="F98" s="122"/>
      <c r="G98" s="122"/>
      <c r="H98" s="123"/>
      <c r="I98" s="14">
        <f>I96+I90</f>
        <v>0</v>
      </c>
    </row>
    <row r="99" spans="1:9" ht="15">
      <c r="A99" s="1"/>
      <c r="B99" s="2"/>
      <c r="C99" s="1"/>
      <c r="D99" s="1"/>
      <c r="E99" s="1"/>
      <c r="F99" s="1"/>
      <c r="G99" s="1"/>
      <c r="H99" s="3"/>
      <c r="I99" s="5"/>
    </row>
    <row r="100" spans="1:9" ht="15">
      <c r="A100" s="1"/>
      <c r="B100" s="127" t="s">
        <v>70</v>
      </c>
      <c r="C100" s="128"/>
      <c r="D100" s="128"/>
      <c r="E100" s="128"/>
      <c r="F100" s="128"/>
      <c r="G100" s="128"/>
      <c r="H100" s="128"/>
      <c r="I100" s="129"/>
    </row>
    <row r="101" spans="1:9" ht="15">
      <c r="A101" s="1"/>
      <c r="B101" s="2"/>
      <c r="C101" s="1"/>
      <c r="D101" s="1"/>
      <c r="E101" s="1"/>
      <c r="F101" s="1"/>
      <c r="G101" s="1"/>
      <c r="H101" s="3"/>
      <c r="I101" s="5"/>
    </row>
    <row r="102" spans="1:9" ht="15">
      <c r="A102" s="1"/>
      <c r="B102" s="121" t="s">
        <v>71</v>
      </c>
      <c r="C102" s="122"/>
      <c r="D102" s="122"/>
      <c r="E102" s="122"/>
      <c r="F102" s="122"/>
      <c r="G102" s="122"/>
      <c r="H102" s="123"/>
      <c r="I102" s="14">
        <f>I63+I75+I90</f>
        <v>0</v>
      </c>
    </row>
    <row r="103" spans="1:9" ht="15">
      <c r="A103" s="1"/>
      <c r="B103" s="17"/>
      <c r="C103" s="17"/>
      <c r="D103" s="17"/>
      <c r="E103" s="17"/>
      <c r="F103" s="17"/>
      <c r="G103" s="17"/>
      <c r="H103" s="18"/>
      <c r="I103" s="5"/>
    </row>
    <row r="104" spans="1:9" ht="15">
      <c r="A104" s="1"/>
      <c r="B104" s="121" t="s">
        <v>72</v>
      </c>
      <c r="C104" s="122"/>
      <c r="D104" s="122"/>
      <c r="E104" s="122"/>
      <c r="F104" s="122"/>
      <c r="G104" s="122"/>
      <c r="H104" s="123"/>
      <c r="I104" s="14">
        <f>I82+I96</f>
        <v>0</v>
      </c>
    </row>
    <row r="105" spans="1:9" ht="15">
      <c r="A105" s="1"/>
      <c r="B105" s="17"/>
      <c r="C105" s="17"/>
      <c r="D105" s="17"/>
      <c r="E105" s="17"/>
      <c r="F105" s="17"/>
      <c r="G105" s="17"/>
      <c r="H105" s="18"/>
      <c r="I105" s="5"/>
    </row>
    <row r="106" spans="1:9" ht="15">
      <c r="A106" s="1"/>
      <c r="B106" s="121" t="s">
        <v>51</v>
      </c>
      <c r="C106" s="122"/>
      <c r="D106" s="122"/>
      <c r="E106" s="122"/>
      <c r="F106" s="122"/>
      <c r="G106" s="122"/>
      <c r="H106" s="123"/>
      <c r="I106" s="14">
        <f>I63+I75+I82+I98</f>
        <v>0</v>
      </c>
    </row>
  </sheetData>
  <sheetProtection password="DFA0" sheet="1"/>
  <mergeCells count="81">
    <mergeCell ref="B102:H102"/>
    <mergeCell ref="B104:H104"/>
    <mergeCell ref="B106:H106"/>
    <mergeCell ref="C93:G93"/>
    <mergeCell ref="C94:G94"/>
    <mergeCell ref="C95:G95"/>
    <mergeCell ref="B96:G96"/>
    <mergeCell ref="B98:H98"/>
    <mergeCell ref="B100:I100"/>
    <mergeCell ref="B82:H82"/>
    <mergeCell ref="B90:G90"/>
    <mergeCell ref="B84:I84"/>
    <mergeCell ref="C86:G86"/>
    <mergeCell ref="C87:G87"/>
    <mergeCell ref="C88:G88"/>
    <mergeCell ref="C89:G89"/>
    <mergeCell ref="C60:H60"/>
    <mergeCell ref="C71:H71"/>
    <mergeCell ref="C72:H72"/>
    <mergeCell ref="C73:H73"/>
    <mergeCell ref="C74:H74"/>
    <mergeCell ref="C92:G92"/>
    <mergeCell ref="B77:I77"/>
    <mergeCell ref="C79:H79"/>
    <mergeCell ref="C80:H80"/>
    <mergeCell ref="C81:H81"/>
    <mergeCell ref="C58:H58"/>
    <mergeCell ref="C59:H59"/>
    <mergeCell ref="B75:H75"/>
    <mergeCell ref="B61:H61"/>
    <mergeCell ref="B63:H63"/>
    <mergeCell ref="B65:I65"/>
    <mergeCell ref="C67:H67"/>
    <mergeCell ref="C68:H68"/>
    <mergeCell ref="C69:H69"/>
    <mergeCell ref="C70:H70"/>
    <mergeCell ref="B55:G55"/>
    <mergeCell ref="C57:H57"/>
    <mergeCell ref="C40:G40"/>
    <mergeCell ref="C41:G41"/>
    <mergeCell ref="C42:G42"/>
    <mergeCell ref="C43:G43"/>
    <mergeCell ref="C44:G44"/>
    <mergeCell ref="B45:G45"/>
    <mergeCell ref="C48:G48"/>
    <mergeCell ref="C49:G49"/>
    <mergeCell ref="C35:G35"/>
    <mergeCell ref="B36:G36"/>
    <mergeCell ref="C38:G38"/>
    <mergeCell ref="C39:G39"/>
    <mergeCell ref="C53:G53"/>
    <mergeCell ref="C54:G54"/>
    <mergeCell ref="C50:G50"/>
    <mergeCell ref="C51:G51"/>
    <mergeCell ref="C52:G52"/>
    <mergeCell ref="C47:G47"/>
    <mergeCell ref="C18:G18"/>
    <mergeCell ref="C27:G27"/>
    <mergeCell ref="C29:G29"/>
    <mergeCell ref="B30:G30"/>
    <mergeCell ref="C32:G32"/>
    <mergeCell ref="C34:G34"/>
    <mergeCell ref="C16:G16"/>
    <mergeCell ref="C17:H17"/>
    <mergeCell ref="C33:G33"/>
    <mergeCell ref="B19:H19"/>
    <mergeCell ref="C21:G21"/>
    <mergeCell ref="C22:G22"/>
    <mergeCell ref="C23:G23"/>
    <mergeCell ref="C24:G24"/>
    <mergeCell ref="C25:G25"/>
    <mergeCell ref="C26:G26"/>
    <mergeCell ref="B9:I9"/>
    <mergeCell ref="B10:I10"/>
    <mergeCell ref="B12:H12"/>
    <mergeCell ref="B14:I14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6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57421875" style="37" customWidth="1"/>
    <col min="2" max="2" width="6.00390625" style="37" customWidth="1"/>
    <col min="3" max="3" width="44.421875" style="37" customWidth="1"/>
    <col min="4" max="7" width="9.140625" style="37" customWidth="1"/>
    <col min="8" max="8" width="10.57421875" style="37" bestFit="1" customWidth="1"/>
    <col min="9" max="9" width="11.8515625" style="37" customWidth="1"/>
    <col min="10" max="16384" width="9.140625" style="37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85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54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21" t="s">
        <v>123</v>
      </c>
      <c r="C8" s="122"/>
      <c r="D8" s="122"/>
      <c r="E8" s="122"/>
      <c r="F8" s="122"/>
      <c r="G8" s="122"/>
      <c r="H8" s="122"/>
      <c r="I8" s="123"/>
    </row>
    <row r="9" spans="1:9" ht="29.25" customHeight="1">
      <c r="A9" s="1"/>
      <c r="B9" s="150" t="s">
        <v>124</v>
      </c>
      <c r="C9" s="151"/>
      <c r="D9" s="151"/>
      <c r="E9" s="151"/>
      <c r="F9" s="151"/>
      <c r="G9" s="151"/>
      <c r="H9" s="151"/>
      <c r="I9" s="152"/>
    </row>
    <row r="10" spans="1:9" ht="15">
      <c r="A10" s="1"/>
      <c r="B10" s="115" t="s">
        <v>82</v>
      </c>
      <c r="C10" s="115"/>
      <c r="D10" s="115"/>
      <c r="E10" s="115"/>
      <c r="F10" s="115"/>
      <c r="G10" s="115"/>
      <c r="H10" s="115"/>
      <c r="I10" s="115"/>
    </row>
    <row r="11" spans="1:9" ht="15.75" thickBot="1">
      <c r="A11" s="1"/>
      <c r="B11" s="6"/>
      <c r="C11" s="6"/>
      <c r="D11" s="6"/>
      <c r="E11" s="6"/>
      <c r="F11" s="6"/>
      <c r="G11" s="6"/>
      <c r="H11" s="7"/>
      <c r="I11" s="6"/>
    </row>
    <row r="12" spans="1:9" ht="15.75" thickBot="1">
      <c r="A12" s="1"/>
      <c r="B12" s="121" t="s">
        <v>52</v>
      </c>
      <c r="C12" s="122"/>
      <c r="D12" s="122"/>
      <c r="E12" s="122"/>
      <c r="F12" s="122"/>
      <c r="G12" s="122"/>
      <c r="H12" s="122"/>
      <c r="I12" s="32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1:9" ht="15">
      <c r="A15" s="1"/>
      <c r="B15" s="2"/>
      <c r="C15" s="1"/>
      <c r="D15" s="1"/>
      <c r="E15" s="1"/>
      <c r="F15" s="1"/>
      <c r="G15" s="1"/>
      <c r="H15" s="3"/>
      <c r="I15" s="5"/>
    </row>
    <row r="16" spans="1:9" ht="15">
      <c r="A16" s="1"/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1:9" ht="15">
      <c r="A17" s="1"/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$I$12/220*125</f>
        <v>0</v>
      </c>
    </row>
    <row r="18" spans="1:9" ht="15">
      <c r="A18" s="1"/>
      <c r="B18" s="8">
        <v>2</v>
      </c>
      <c r="C18" s="124" t="s">
        <v>74</v>
      </c>
      <c r="D18" s="125"/>
      <c r="E18" s="125"/>
      <c r="F18" s="125"/>
      <c r="G18" s="126"/>
      <c r="H18" s="13">
        <v>0.4</v>
      </c>
      <c r="I18" s="12">
        <f>(ROUND(I17*H18,2))</f>
        <v>0</v>
      </c>
    </row>
    <row r="19" spans="1:9" ht="15">
      <c r="A19" s="1"/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1:9" ht="15">
      <c r="A20" s="1"/>
      <c r="B20" s="2"/>
      <c r="C20" s="1"/>
      <c r="D20" s="1"/>
      <c r="E20" s="1"/>
      <c r="F20" s="1"/>
      <c r="G20" s="1"/>
      <c r="H20" s="3"/>
      <c r="I20" s="5"/>
    </row>
    <row r="21" spans="1:9" ht="15">
      <c r="A21" s="1"/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1:9" ht="15">
      <c r="A22" s="1"/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1:9" ht="15">
      <c r="A23" s="1"/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1:9" ht="15">
      <c r="A24" s="1"/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1:9" ht="15">
      <c r="A25" s="1"/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1:9" ht="15">
      <c r="A26" s="1"/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1:9" ht="15">
      <c r="A27" s="1"/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1:9" ht="15">
      <c r="A28" s="1"/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1:9" ht="15">
      <c r="A29" s="1"/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1:9" ht="15">
      <c r="A30" s="1"/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1:9" ht="15">
      <c r="A31" s="1"/>
      <c r="B31" s="2"/>
      <c r="C31" s="1"/>
      <c r="D31" s="1"/>
      <c r="E31" s="1"/>
      <c r="F31" s="1"/>
      <c r="G31" s="1"/>
      <c r="H31" s="3"/>
      <c r="I31" s="5"/>
    </row>
    <row r="32" spans="1:9" ht="15">
      <c r="A32" s="1"/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1:9" ht="15">
      <c r="A33" s="1"/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1:9" ht="15">
      <c r="A34" s="1"/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1:9" ht="15">
      <c r="A35" s="1"/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1:9" ht="15">
      <c r="A36" s="1"/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1:9" ht="15">
      <c r="A37" s="1"/>
      <c r="B37" s="2"/>
      <c r="C37" s="1"/>
      <c r="D37" s="1"/>
      <c r="E37" s="1"/>
      <c r="F37" s="1"/>
      <c r="G37" s="1"/>
      <c r="H37" s="3"/>
      <c r="I37" s="5"/>
    </row>
    <row r="38" spans="1:9" ht="15">
      <c r="A38" s="1"/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1:9" ht="15">
      <c r="A39" s="1"/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1:9" ht="15">
      <c r="A40" s="1"/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1:9" ht="15">
      <c r="A41" s="1"/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1:9" ht="15">
      <c r="A42" s="1"/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1:9" ht="15">
      <c r="A43" s="1"/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1:9" ht="15">
      <c r="A44" s="1"/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1:9" ht="15">
      <c r="A45" s="1"/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1:9" ht="15">
      <c r="A46" s="1"/>
      <c r="B46" s="1"/>
      <c r="C46" s="1"/>
      <c r="D46" s="1"/>
      <c r="E46" s="1"/>
      <c r="F46" s="1"/>
      <c r="G46" s="1"/>
      <c r="H46" s="3"/>
      <c r="I46" s="5"/>
    </row>
    <row r="47" spans="1:9" ht="15">
      <c r="A47" s="1"/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1:9" ht="15">
      <c r="A48" s="1"/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1:9" ht="15">
      <c r="A49" s="1"/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1:9" ht="15">
      <c r="A50" s="1"/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1:9" ht="15">
      <c r="A51" s="1"/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1:9" ht="15">
      <c r="A52" s="1"/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1:9" ht="15">
      <c r="A53" s="1"/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1:9" ht="15">
      <c r="A54" s="1"/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1:9" ht="15">
      <c r="A55" s="1"/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1:9" ht="15">
      <c r="A56" s="1"/>
      <c r="B56" s="2"/>
      <c r="C56" s="1"/>
      <c r="D56" s="1"/>
      <c r="E56" s="1"/>
      <c r="F56" s="1"/>
      <c r="G56" s="1"/>
      <c r="H56" s="3"/>
      <c r="I56" s="5"/>
    </row>
    <row r="57" spans="1:9" ht="15">
      <c r="A57" s="1"/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1:9" ht="15">
      <c r="A58" s="1"/>
      <c r="B58" s="30">
        <v>1</v>
      </c>
      <c r="C58" s="130" t="s">
        <v>63</v>
      </c>
      <c r="D58" s="131"/>
      <c r="E58" s="131"/>
      <c r="F58" s="131"/>
      <c r="G58" s="131"/>
      <c r="H58" s="132"/>
      <c r="I58" s="31">
        <v>0</v>
      </c>
    </row>
    <row r="59" spans="1:9" ht="15">
      <c r="A59" s="1"/>
      <c r="B59" s="30">
        <v>2</v>
      </c>
      <c r="C59" s="130"/>
      <c r="D59" s="131"/>
      <c r="E59" s="131"/>
      <c r="F59" s="131"/>
      <c r="G59" s="131"/>
      <c r="H59" s="132"/>
      <c r="I59" s="31"/>
    </row>
    <row r="60" spans="1:9" ht="15">
      <c r="A60" s="1"/>
      <c r="B60" s="30">
        <v>3</v>
      </c>
      <c r="C60" s="130"/>
      <c r="D60" s="131"/>
      <c r="E60" s="131"/>
      <c r="F60" s="131"/>
      <c r="G60" s="131"/>
      <c r="H60" s="132"/>
      <c r="I60" s="31"/>
    </row>
    <row r="61" spans="1:9" ht="15">
      <c r="A61" s="1"/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1:9" ht="15">
      <c r="A62" s="1"/>
      <c r="B62" s="2"/>
      <c r="C62" s="1"/>
      <c r="D62" s="1"/>
      <c r="E62" s="1"/>
      <c r="F62" s="1"/>
      <c r="G62" s="1"/>
      <c r="H62" s="3"/>
      <c r="I62" s="5"/>
    </row>
    <row r="63" spans="1:9" ht="15">
      <c r="A63" s="1"/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1:9" ht="15">
      <c r="A64" s="1"/>
      <c r="B64" s="2"/>
      <c r="C64" s="1"/>
      <c r="D64" s="1"/>
      <c r="E64" s="1"/>
      <c r="F64" s="1"/>
      <c r="G64" s="1"/>
      <c r="H64" s="3"/>
      <c r="I64" s="5"/>
    </row>
    <row r="65" spans="1:9" ht="15">
      <c r="A65" s="1"/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1:9" ht="15">
      <c r="A66" s="1"/>
      <c r="B66" s="2"/>
      <c r="C66" s="1"/>
      <c r="D66" s="1"/>
      <c r="E66" s="1"/>
      <c r="F66" s="1"/>
      <c r="G66" s="1"/>
      <c r="H66" s="3"/>
      <c r="I66" s="5"/>
    </row>
    <row r="67" spans="1:9" ht="15">
      <c r="A67" s="1"/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1:9" ht="15">
      <c r="A68" s="1"/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1:9" ht="15">
      <c r="A69" s="1"/>
      <c r="B69" s="30">
        <v>2</v>
      </c>
      <c r="C69" s="130" t="s">
        <v>79</v>
      </c>
      <c r="D69" s="131"/>
      <c r="E69" s="131"/>
      <c r="F69" s="131"/>
      <c r="G69" s="131"/>
      <c r="H69" s="132"/>
      <c r="I69" s="31">
        <v>0</v>
      </c>
    </row>
    <row r="70" spans="1:9" ht="15">
      <c r="A70" s="1"/>
      <c r="B70" s="30">
        <v>3</v>
      </c>
      <c r="C70" s="130" t="s">
        <v>65</v>
      </c>
      <c r="D70" s="131"/>
      <c r="E70" s="131"/>
      <c r="F70" s="131"/>
      <c r="G70" s="131"/>
      <c r="H70" s="132"/>
      <c r="I70" s="31">
        <v>0</v>
      </c>
    </row>
    <row r="71" spans="1:9" ht="15">
      <c r="A71" s="1"/>
      <c r="B71" s="30">
        <v>4</v>
      </c>
      <c r="C71" s="130" t="s">
        <v>66</v>
      </c>
      <c r="D71" s="131"/>
      <c r="E71" s="131"/>
      <c r="F71" s="131"/>
      <c r="G71" s="131"/>
      <c r="H71" s="132"/>
      <c r="I71" s="31">
        <v>0</v>
      </c>
    </row>
    <row r="72" spans="1:9" ht="15">
      <c r="A72" s="1"/>
      <c r="B72" s="30">
        <v>5</v>
      </c>
      <c r="C72" s="130" t="s">
        <v>67</v>
      </c>
      <c r="D72" s="131"/>
      <c r="E72" s="131"/>
      <c r="F72" s="131"/>
      <c r="G72" s="131"/>
      <c r="H72" s="132"/>
      <c r="I72" s="31">
        <v>0</v>
      </c>
    </row>
    <row r="73" spans="1:9" ht="15">
      <c r="A73" s="1"/>
      <c r="B73" s="30">
        <v>6</v>
      </c>
      <c r="C73" s="130" t="s">
        <v>35</v>
      </c>
      <c r="D73" s="131"/>
      <c r="E73" s="131"/>
      <c r="F73" s="131"/>
      <c r="G73" s="131"/>
      <c r="H73" s="132"/>
      <c r="I73" s="31">
        <v>0</v>
      </c>
    </row>
    <row r="74" spans="1:9" ht="15">
      <c r="A74" s="1"/>
      <c r="B74" s="30">
        <v>7</v>
      </c>
      <c r="C74" s="130" t="s">
        <v>36</v>
      </c>
      <c r="D74" s="131"/>
      <c r="E74" s="131"/>
      <c r="F74" s="131"/>
      <c r="G74" s="131"/>
      <c r="H74" s="132"/>
      <c r="I74" s="31">
        <v>0</v>
      </c>
    </row>
    <row r="75" spans="1:9" ht="15">
      <c r="A75" s="1"/>
      <c r="B75" s="121" t="s">
        <v>37</v>
      </c>
      <c r="C75" s="122"/>
      <c r="D75" s="122"/>
      <c r="E75" s="122"/>
      <c r="F75" s="122"/>
      <c r="G75" s="122"/>
      <c r="H75" s="123"/>
      <c r="I75" s="14">
        <f>SUM(I68:I74)</f>
        <v>0</v>
      </c>
    </row>
    <row r="76" spans="1:9" ht="15">
      <c r="A76" s="1"/>
      <c r="B76" s="2"/>
      <c r="C76" s="1"/>
      <c r="D76" s="1"/>
      <c r="E76" s="1"/>
      <c r="F76" s="1"/>
      <c r="G76" s="1"/>
      <c r="H76" s="3"/>
      <c r="I76" s="5"/>
    </row>
    <row r="77" spans="1:9" ht="15">
      <c r="A77" s="1"/>
      <c r="B77" s="127" t="s">
        <v>38</v>
      </c>
      <c r="C77" s="128"/>
      <c r="D77" s="128"/>
      <c r="E77" s="128"/>
      <c r="F77" s="128"/>
      <c r="G77" s="128"/>
      <c r="H77" s="128"/>
      <c r="I77" s="129"/>
    </row>
    <row r="78" spans="1:9" ht="15">
      <c r="A78" s="1"/>
      <c r="B78" s="2"/>
      <c r="C78" s="1"/>
      <c r="D78" s="1"/>
      <c r="E78" s="1"/>
      <c r="F78" s="1"/>
      <c r="G78" s="1"/>
      <c r="H78" s="3"/>
      <c r="I78" s="5"/>
    </row>
    <row r="79" spans="1:9" ht="15">
      <c r="A79" s="1"/>
      <c r="B79" s="8" t="s">
        <v>15</v>
      </c>
      <c r="C79" s="121" t="s">
        <v>41</v>
      </c>
      <c r="D79" s="122"/>
      <c r="E79" s="122"/>
      <c r="F79" s="122"/>
      <c r="G79" s="122"/>
      <c r="H79" s="123"/>
      <c r="I79" s="10" t="s">
        <v>4</v>
      </c>
    </row>
    <row r="80" spans="1:9" ht="15">
      <c r="A80" s="1"/>
      <c r="B80" s="30">
        <v>1</v>
      </c>
      <c r="C80" s="130" t="s">
        <v>40</v>
      </c>
      <c r="D80" s="131"/>
      <c r="E80" s="131"/>
      <c r="F80" s="131"/>
      <c r="G80" s="131"/>
      <c r="H80" s="132"/>
      <c r="I80" s="31">
        <v>0</v>
      </c>
    </row>
    <row r="81" spans="1:9" ht="15">
      <c r="A81" s="1"/>
      <c r="B81" s="30">
        <v>2</v>
      </c>
      <c r="C81" s="130" t="s">
        <v>75</v>
      </c>
      <c r="D81" s="131"/>
      <c r="E81" s="131"/>
      <c r="F81" s="131"/>
      <c r="G81" s="131"/>
      <c r="H81" s="132"/>
      <c r="I81" s="31">
        <v>0</v>
      </c>
    </row>
    <row r="82" spans="1:9" ht="15">
      <c r="A82" s="1"/>
      <c r="B82" s="134" t="s">
        <v>39</v>
      </c>
      <c r="C82" s="135"/>
      <c r="D82" s="135"/>
      <c r="E82" s="135"/>
      <c r="F82" s="135"/>
      <c r="G82" s="135"/>
      <c r="H82" s="136"/>
      <c r="I82" s="14">
        <f>SUM(I80:I81)</f>
        <v>0</v>
      </c>
    </row>
    <row r="83" spans="1:9" ht="15">
      <c r="A83" s="1"/>
      <c r="B83" s="2"/>
      <c r="C83" s="1"/>
      <c r="D83" s="1"/>
      <c r="E83" s="1"/>
      <c r="F83" s="1"/>
      <c r="G83" s="1"/>
      <c r="H83" s="3"/>
      <c r="I83" s="5"/>
    </row>
    <row r="84" spans="1:9" ht="15">
      <c r="A84" s="1"/>
      <c r="B84" s="127" t="s">
        <v>46</v>
      </c>
      <c r="C84" s="128"/>
      <c r="D84" s="128"/>
      <c r="E84" s="128"/>
      <c r="F84" s="128"/>
      <c r="G84" s="128"/>
      <c r="H84" s="128"/>
      <c r="I84" s="129"/>
    </row>
    <row r="85" spans="1:9" ht="15">
      <c r="A85" s="1"/>
      <c r="B85" s="2"/>
      <c r="C85" s="1"/>
      <c r="D85" s="1"/>
      <c r="E85" s="1"/>
      <c r="F85" s="1"/>
      <c r="G85" s="1"/>
      <c r="H85" s="3"/>
      <c r="I85" s="5"/>
    </row>
    <row r="86" spans="1:9" ht="15">
      <c r="A86" s="1"/>
      <c r="B86" s="8" t="s">
        <v>15</v>
      </c>
      <c r="C86" s="121" t="s">
        <v>57</v>
      </c>
      <c r="D86" s="122"/>
      <c r="E86" s="122"/>
      <c r="F86" s="122"/>
      <c r="G86" s="123"/>
      <c r="H86" s="9" t="s">
        <v>3</v>
      </c>
      <c r="I86" s="10" t="s">
        <v>4</v>
      </c>
    </row>
    <row r="87" spans="1:9" ht="15">
      <c r="A87" s="1"/>
      <c r="B87" s="8">
        <v>1</v>
      </c>
      <c r="C87" s="124" t="s">
        <v>47</v>
      </c>
      <c r="D87" s="125"/>
      <c r="E87" s="125"/>
      <c r="F87" s="125"/>
      <c r="G87" s="126"/>
      <c r="H87" s="73">
        <v>0.076</v>
      </c>
      <c r="I87" s="12">
        <f>$I$90/$H$90*H87</f>
        <v>0</v>
      </c>
    </row>
    <row r="88" spans="1:9" ht="15">
      <c r="A88" s="1"/>
      <c r="B88" s="8">
        <v>2</v>
      </c>
      <c r="C88" s="124" t="s">
        <v>48</v>
      </c>
      <c r="D88" s="125"/>
      <c r="E88" s="125"/>
      <c r="F88" s="125"/>
      <c r="G88" s="126"/>
      <c r="H88" s="73">
        <v>0.0165</v>
      </c>
      <c r="I88" s="12">
        <f>$I$90/$H$90*H88</f>
        <v>0</v>
      </c>
    </row>
    <row r="89" spans="1:9" ht="15">
      <c r="A89" s="1"/>
      <c r="B89" s="8">
        <v>3</v>
      </c>
      <c r="C89" s="124" t="s">
        <v>49</v>
      </c>
      <c r="D89" s="125"/>
      <c r="E89" s="125"/>
      <c r="F89" s="125"/>
      <c r="G89" s="126"/>
      <c r="H89" s="13">
        <v>0.05</v>
      </c>
      <c r="I89" s="12">
        <f>$I$90/$H$90*H89</f>
        <v>0</v>
      </c>
    </row>
    <row r="90" spans="1:9" ht="15">
      <c r="A90" s="1"/>
      <c r="B90" s="121" t="s">
        <v>2</v>
      </c>
      <c r="C90" s="122"/>
      <c r="D90" s="122"/>
      <c r="E90" s="122"/>
      <c r="F90" s="122"/>
      <c r="G90" s="123"/>
      <c r="H90" s="16">
        <f>SUM(H87:H89)</f>
        <v>0.14250000000000002</v>
      </c>
      <c r="I90" s="14">
        <f>ROUND(((I63+I75)*$H$90)/(1-$H$90),2)</f>
        <v>0</v>
      </c>
    </row>
    <row r="91" spans="1:9" ht="15">
      <c r="A91" s="1"/>
      <c r="B91" s="2"/>
      <c r="C91" s="1"/>
      <c r="D91" s="1"/>
      <c r="E91" s="1"/>
      <c r="F91" s="1"/>
      <c r="G91" s="1"/>
      <c r="H91" s="3"/>
      <c r="I91" s="5"/>
    </row>
    <row r="92" spans="1:9" ht="15">
      <c r="A92" s="1"/>
      <c r="B92" s="8" t="s">
        <v>15</v>
      </c>
      <c r="C92" s="121" t="s">
        <v>58</v>
      </c>
      <c r="D92" s="122"/>
      <c r="E92" s="122"/>
      <c r="F92" s="122"/>
      <c r="G92" s="123"/>
      <c r="H92" s="9" t="s">
        <v>3</v>
      </c>
      <c r="I92" s="10" t="s">
        <v>4</v>
      </c>
    </row>
    <row r="93" spans="1:9" ht="15">
      <c r="A93" s="1"/>
      <c r="B93" s="8">
        <v>1</v>
      </c>
      <c r="C93" s="124" t="s">
        <v>47</v>
      </c>
      <c r="D93" s="125"/>
      <c r="E93" s="125"/>
      <c r="F93" s="125"/>
      <c r="G93" s="126"/>
      <c r="H93" s="73">
        <v>0.076</v>
      </c>
      <c r="I93" s="12">
        <f>$I$96/$H$96*H93</f>
        <v>0</v>
      </c>
    </row>
    <row r="94" spans="1:9" ht="15">
      <c r="A94" s="1"/>
      <c r="B94" s="8">
        <v>2</v>
      </c>
      <c r="C94" s="124" t="s">
        <v>48</v>
      </c>
      <c r="D94" s="125"/>
      <c r="E94" s="125"/>
      <c r="F94" s="125"/>
      <c r="G94" s="126"/>
      <c r="H94" s="73">
        <v>0.0165</v>
      </c>
      <c r="I94" s="12">
        <f>$I$96/$H$96*H94</f>
        <v>0</v>
      </c>
    </row>
    <row r="95" spans="1:9" ht="15">
      <c r="A95" s="1"/>
      <c r="B95" s="8">
        <v>3</v>
      </c>
      <c r="C95" s="124" t="s">
        <v>49</v>
      </c>
      <c r="D95" s="125"/>
      <c r="E95" s="125"/>
      <c r="F95" s="125"/>
      <c r="G95" s="126"/>
      <c r="H95" s="13">
        <v>0.05</v>
      </c>
      <c r="I95" s="12">
        <f>$I$96/$H$96*H95</f>
        <v>0</v>
      </c>
    </row>
    <row r="96" spans="1:9" ht="15">
      <c r="A96" s="1"/>
      <c r="B96" s="121" t="s">
        <v>2</v>
      </c>
      <c r="C96" s="122"/>
      <c r="D96" s="122"/>
      <c r="E96" s="122"/>
      <c r="F96" s="122"/>
      <c r="G96" s="123"/>
      <c r="H96" s="16">
        <f>SUM(H93:H95)</f>
        <v>0.14250000000000002</v>
      </c>
      <c r="I96" s="14">
        <f>ROUND(((I82)*$H$90)/(1-$H$90),2)</f>
        <v>0</v>
      </c>
    </row>
    <row r="97" spans="1:9" ht="15">
      <c r="A97" s="1"/>
      <c r="B97" s="2"/>
      <c r="C97" s="1"/>
      <c r="D97" s="1"/>
      <c r="E97" s="1"/>
      <c r="F97" s="1"/>
      <c r="G97" s="1"/>
      <c r="H97" s="3"/>
      <c r="I97" s="5"/>
    </row>
    <row r="98" spans="1:9" ht="15">
      <c r="A98" s="1"/>
      <c r="B98" s="121" t="s">
        <v>50</v>
      </c>
      <c r="C98" s="122"/>
      <c r="D98" s="122"/>
      <c r="E98" s="122"/>
      <c r="F98" s="122"/>
      <c r="G98" s="122"/>
      <c r="H98" s="123"/>
      <c r="I98" s="14">
        <f>I96+I90</f>
        <v>0</v>
      </c>
    </row>
    <row r="99" spans="1:9" ht="15">
      <c r="A99" s="1"/>
      <c r="B99" s="2"/>
      <c r="C99" s="1"/>
      <c r="D99" s="1"/>
      <c r="E99" s="1"/>
      <c r="F99" s="1"/>
      <c r="G99" s="1"/>
      <c r="H99" s="3"/>
      <c r="I99" s="5"/>
    </row>
    <row r="100" spans="1:9" ht="15">
      <c r="A100" s="1"/>
      <c r="B100" s="127" t="s">
        <v>70</v>
      </c>
      <c r="C100" s="128"/>
      <c r="D100" s="128"/>
      <c r="E100" s="128"/>
      <c r="F100" s="128"/>
      <c r="G100" s="128"/>
      <c r="H100" s="128"/>
      <c r="I100" s="129"/>
    </row>
    <row r="101" spans="1:9" ht="15">
      <c r="A101" s="1"/>
      <c r="B101" s="2"/>
      <c r="C101" s="1"/>
      <c r="D101" s="1"/>
      <c r="E101" s="1"/>
      <c r="F101" s="1"/>
      <c r="G101" s="1"/>
      <c r="H101" s="3"/>
      <c r="I101" s="5"/>
    </row>
    <row r="102" spans="1:9" ht="15">
      <c r="A102" s="1"/>
      <c r="B102" s="121" t="s">
        <v>71</v>
      </c>
      <c r="C102" s="122"/>
      <c r="D102" s="122"/>
      <c r="E102" s="122"/>
      <c r="F102" s="122"/>
      <c r="G102" s="122"/>
      <c r="H102" s="123"/>
      <c r="I102" s="14">
        <f>I63+I75+I90</f>
        <v>0</v>
      </c>
    </row>
    <row r="103" spans="1:9" ht="15">
      <c r="A103" s="1"/>
      <c r="B103" s="17"/>
      <c r="C103" s="17"/>
      <c r="D103" s="17"/>
      <c r="E103" s="17"/>
      <c r="F103" s="17"/>
      <c r="G103" s="17"/>
      <c r="H103" s="18"/>
      <c r="I103" s="5"/>
    </row>
    <row r="104" spans="1:9" ht="15">
      <c r="A104" s="1"/>
      <c r="B104" s="121" t="s">
        <v>72</v>
      </c>
      <c r="C104" s="122"/>
      <c r="D104" s="122"/>
      <c r="E104" s="122"/>
      <c r="F104" s="122"/>
      <c r="G104" s="122"/>
      <c r="H104" s="123"/>
      <c r="I104" s="14">
        <f>I82+I96</f>
        <v>0</v>
      </c>
    </row>
    <row r="105" spans="1:9" ht="15">
      <c r="A105" s="1"/>
      <c r="B105" s="17"/>
      <c r="C105" s="17"/>
      <c r="D105" s="17"/>
      <c r="E105" s="17"/>
      <c r="F105" s="17"/>
      <c r="G105" s="17"/>
      <c r="H105" s="18"/>
      <c r="I105" s="5"/>
    </row>
    <row r="106" spans="1:9" ht="15">
      <c r="A106" s="1"/>
      <c r="B106" s="121" t="s">
        <v>51</v>
      </c>
      <c r="C106" s="122"/>
      <c r="D106" s="122"/>
      <c r="E106" s="122"/>
      <c r="F106" s="122"/>
      <c r="G106" s="122"/>
      <c r="H106" s="123"/>
      <c r="I106" s="14">
        <f>I63+I75+I82+I98</f>
        <v>0</v>
      </c>
    </row>
  </sheetData>
  <sheetProtection password="DFA0" sheet="1"/>
  <mergeCells count="81">
    <mergeCell ref="B102:H102"/>
    <mergeCell ref="B104:H104"/>
    <mergeCell ref="B106:H106"/>
    <mergeCell ref="C93:G93"/>
    <mergeCell ref="C94:G94"/>
    <mergeCell ref="C95:G95"/>
    <mergeCell ref="B96:G96"/>
    <mergeCell ref="B98:H98"/>
    <mergeCell ref="B100:I100"/>
    <mergeCell ref="B82:H82"/>
    <mergeCell ref="B90:G90"/>
    <mergeCell ref="B84:I84"/>
    <mergeCell ref="C86:G86"/>
    <mergeCell ref="C87:G87"/>
    <mergeCell ref="C88:G88"/>
    <mergeCell ref="C89:G89"/>
    <mergeCell ref="C60:H60"/>
    <mergeCell ref="C71:H71"/>
    <mergeCell ref="C72:H72"/>
    <mergeCell ref="C73:H73"/>
    <mergeCell ref="C74:H74"/>
    <mergeCell ref="C92:G92"/>
    <mergeCell ref="B77:I77"/>
    <mergeCell ref="C79:H79"/>
    <mergeCell ref="C80:H80"/>
    <mergeCell ref="C81:H81"/>
    <mergeCell ref="C58:H58"/>
    <mergeCell ref="C59:H59"/>
    <mergeCell ref="B75:H75"/>
    <mergeCell ref="B61:H61"/>
    <mergeCell ref="B63:H63"/>
    <mergeCell ref="B65:I65"/>
    <mergeCell ref="C67:H67"/>
    <mergeCell ref="C68:H68"/>
    <mergeCell ref="C69:H69"/>
    <mergeCell ref="C70:H70"/>
    <mergeCell ref="B55:G55"/>
    <mergeCell ref="C57:H57"/>
    <mergeCell ref="C40:G40"/>
    <mergeCell ref="C41:G41"/>
    <mergeCell ref="C42:G42"/>
    <mergeCell ref="C43:G43"/>
    <mergeCell ref="C44:G44"/>
    <mergeCell ref="B45:G45"/>
    <mergeCell ref="C48:G48"/>
    <mergeCell ref="C49:G49"/>
    <mergeCell ref="C35:G35"/>
    <mergeCell ref="B36:G36"/>
    <mergeCell ref="C38:G38"/>
    <mergeCell ref="C39:G39"/>
    <mergeCell ref="C53:G53"/>
    <mergeCell ref="C54:G54"/>
    <mergeCell ref="C50:G50"/>
    <mergeCell ref="C51:G51"/>
    <mergeCell ref="C52:G52"/>
    <mergeCell ref="C47:G47"/>
    <mergeCell ref="C18:G18"/>
    <mergeCell ref="C27:G27"/>
    <mergeCell ref="C29:G29"/>
    <mergeCell ref="B30:G30"/>
    <mergeCell ref="C32:G32"/>
    <mergeCell ref="C34:G34"/>
    <mergeCell ref="C16:G16"/>
    <mergeCell ref="C17:H17"/>
    <mergeCell ref="C33:G33"/>
    <mergeCell ref="B19:H19"/>
    <mergeCell ref="C21:G21"/>
    <mergeCell ref="C22:G22"/>
    <mergeCell ref="C23:G23"/>
    <mergeCell ref="C24:G24"/>
    <mergeCell ref="C25:G25"/>
    <mergeCell ref="C26:G26"/>
    <mergeCell ref="B9:I9"/>
    <mergeCell ref="B10:I10"/>
    <mergeCell ref="B12:H12"/>
    <mergeCell ref="B14:I14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5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8515625" style="37" customWidth="1"/>
    <col min="2" max="2" width="5.00390625" style="37" customWidth="1"/>
    <col min="3" max="3" width="45.8515625" style="37" customWidth="1"/>
    <col min="4" max="7" width="9.140625" style="37" customWidth="1"/>
    <col min="8" max="8" width="10.57421875" style="37" bestFit="1" customWidth="1"/>
    <col min="9" max="9" width="12.7109375" style="37" customWidth="1"/>
    <col min="10" max="16384" width="9.140625" style="37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85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54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21" t="s">
        <v>126</v>
      </c>
      <c r="C8" s="122"/>
      <c r="D8" s="122"/>
      <c r="E8" s="122"/>
      <c r="F8" s="122"/>
      <c r="G8" s="122"/>
      <c r="H8" s="122"/>
      <c r="I8" s="123"/>
    </row>
    <row r="9" spans="1:9" ht="30.75" customHeight="1">
      <c r="A9" s="1"/>
      <c r="B9" s="150" t="s">
        <v>125</v>
      </c>
      <c r="C9" s="151"/>
      <c r="D9" s="151"/>
      <c r="E9" s="151"/>
      <c r="F9" s="151"/>
      <c r="G9" s="151"/>
      <c r="H9" s="151"/>
      <c r="I9" s="152"/>
    </row>
    <row r="10" spans="1:9" ht="15">
      <c r="A10" s="1"/>
      <c r="B10" s="115" t="s">
        <v>82</v>
      </c>
      <c r="C10" s="115"/>
      <c r="D10" s="115"/>
      <c r="E10" s="115"/>
      <c r="F10" s="115"/>
      <c r="G10" s="115"/>
      <c r="H10" s="115"/>
      <c r="I10" s="115"/>
    </row>
    <row r="11" spans="1:9" ht="15.75" thickBot="1">
      <c r="A11" s="1"/>
      <c r="B11" s="6"/>
      <c r="C11" s="6"/>
      <c r="D11" s="6"/>
      <c r="E11" s="6"/>
      <c r="F11" s="6"/>
      <c r="G11" s="6"/>
      <c r="H11" s="7"/>
      <c r="I11" s="6"/>
    </row>
    <row r="12" spans="1:9" ht="15.75" thickBot="1">
      <c r="A12" s="1"/>
      <c r="B12" s="121" t="s">
        <v>52</v>
      </c>
      <c r="C12" s="122"/>
      <c r="D12" s="122"/>
      <c r="E12" s="122"/>
      <c r="F12" s="122"/>
      <c r="G12" s="122"/>
      <c r="H12" s="122"/>
      <c r="I12" s="32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1:9" ht="15">
      <c r="A15" s="1"/>
      <c r="B15" s="2"/>
      <c r="C15" s="1"/>
      <c r="D15" s="1"/>
      <c r="E15" s="1"/>
      <c r="F15" s="1"/>
      <c r="G15" s="1"/>
      <c r="H15" s="3"/>
      <c r="I15" s="5"/>
    </row>
    <row r="16" spans="1:9" ht="15">
      <c r="A16" s="1"/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1:9" ht="15">
      <c r="A17" s="1"/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$I$12/220*125</f>
        <v>0</v>
      </c>
    </row>
    <row r="18" spans="1:9" ht="15">
      <c r="A18" s="1"/>
      <c r="B18" s="8">
        <v>2</v>
      </c>
      <c r="C18" s="124" t="s">
        <v>74</v>
      </c>
      <c r="D18" s="125"/>
      <c r="E18" s="125"/>
      <c r="F18" s="125"/>
      <c r="G18" s="126"/>
      <c r="H18" s="13">
        <v>0.4</v>
      </c>
      <c r="I18" s="12">
        <f>(ROUND(I17*H18,2))</f>
        <v>0</v>
      </c>
    </row>
    <row r="19" spans="1:9" ht="15">
      <c r="A19" s="1"/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1:9" ht="15">
      <c r="A20" s="1"/>
      <c r="B20" s="2"/>
      <c r="C20" s="1"/>
      <c r="D20" s="1"/>
      <c r="E20" s="1"/>
      <c r="F20" s="1"/>
      <c r="G20" s="1"/>
      <c r="H20" s="3"/>
      <c r="I20" s="5"/>
    </row>
    <row r="21" spans="1:9" ht="15">
      <c r="A21" s="1"/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1:9" ht="15">
      <c r="A22" s="1"/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1:9" ht="15">
      <c r="A23" s="1"/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1:9" ht="15">
      <c r="A24" s="1"/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1:9" ht="15">
      <c r="A25" s="1"/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1:9" ht="15">
      <c r="A26" s="1"/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1:9" ht="15">
      <c r="A27" s="1"/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1:9" ht="15">
      <c r="A28" s="1"/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1:9" ht="15">
      <c r="A29" s="1"/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1:9" ht="15">
      <c r="A30" s="1"/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1:9" ht="15">
      <c r="A31" s="1"/>
      <c r="B31" s="2"/>
      <c r="C31" s="1"/>
      <c r="D31" s="1"/>
      <c r="E31" s="1"/>
      <c r="F31" s="1"/>
      <c r="G31" s="1"/>
      <c r="H31" s="3"/>
      <c r="I31" s="5"/>
    </row>
    <row r="32" spans="1:9" ht="15">
      <c r="A32" s="1"/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1:9" ht="15">
      <c r="A33" s="1"/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1:9" ht="15">
      <c r="A34" s="1"/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1:9" ht="15">
      <c r="A35" s="1"/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1:9" ht="15">
      <c r="A36" s="1"/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1:9" ht="15">
      <c r="A37" s="1"/>
      <c r="B37" s="2"/>
      <c r="C37" s="1"/>
      <c r="D37" s="1"/>
      <c r="E37" s="1"/>
      <c r="F37" s="1"/>
      <c r="G37" s="1"/>
      <c r="H37" s="3"/>
      <c r="I37" s="5"/>
    </row>
    <row r="38" spans="1:9" ht="15">
      <c r="A38" s="1"/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1:9" ht="15">
      <c r="A39" s="1"/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1:9" ht="15">
      <c r="A40" s="1"/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1:9" ht="15">
      <c r="A41" s="1"/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1:9" ht="15">
      <c r="A42" s="1"/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1:9" ht="15">
      <c r="A43" s="1"/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1:9" ht="15">
      <c r="A44" s="1"/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1:9" ht="15">
      <c r="A45" s="1"/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1:9" ht="15">
      <c r="A46" s="1"/>
      <c r="B46" s="1"/>
      <c r="C46" s="1"/>
      <c r="D46" s="1"/>
      <c r="E46" s="1"/>
      <c r="F46" s="1"/>
      <c r="G46" s="1"/>
      <c r="H46" s="3"/>
      <c r="I46" s="5"/>
    </row>
    <row r="47" spans="1:9" ht="15">
      <c r="A47" s="1"/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1:9" ht="15">
      <c r="A48" s="1"/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1:9" ht="15">
      <c r="A49" s="1"/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1:9" ht="15">
      <c r="A50" s="1"/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1:9" ht="15">
      <c r="A51" s="1"/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1:9" ht="15">
      <c r="A52" s="1"/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1:9" ht="15">
      <c r="A53" s="1"/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1:9" ht="15">
      <c r="A54" s="1"/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1:9" ht="15">
      <c r="A55" s="1"/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1:9" ht="15">
      <c r="A56" s="1"/>
      <c r="B56" s="2"/>
      <c r="C56" s="1"/>
      <c r="D56" s="1"/>
      <c r="E56" s="1"/>
      <c r="F56" s="1"/>
      <c r="G56" s="1"/>
      <c r="H56" s="3"/>
      <c r="I56" s="5"/>
    </row>
    <row r="57" spans="1:9" ht="15">
      <c r="A57" s="1"/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1:9" ht="15">
      <c r="A58" s="1"/>
      <c r="B58" s="30">
        <v>1</v>
      </c>
      <c r="C58" s="130" t="s">
        <v>63</v>
      </c>
      <c r="D58" s="131"/>
      <c r="E58" s="131"/>
      <c r="F58" s="131"/>
      <c r="G58" s="131"/>
      <c r="H58" s="132"/>
      <c r="I58" s="31">
        <v>0</v>
      </c>
    </row>
    <row r="59" spans="1:9" ht="15">
      <c r="A59" s="1"/>
      <c r="B59" s="30">
        <v>2</v>
      </c>
      <c r="C59" s="130"/>
      <c r="D59" s="131"/>
      <c r="E59" s="131"/>
      <c r="F59" s="131"/>
      <c r="G59" s="131"/>
      <c r="H59" s="132"/>
      <c r="I59" s="31"/>
    </row>
    <row r="60" spans="1:9" ht="15">
      <c r="A60" s="1"/>
      <c r="B60" s="30">
        <v>3</v>
      </c>
      <c r="C60" s="130"/>
      <c r="D60" s="131"/>
      <c r="E60" s="131"/>
      <c r="F60" s="131"/>
      <c r="G60" s="131"/>
      <c r="H60" s="132"/>
      <c r="I60" s="31"/>
    </row>
    <row r="61" spans="1:9" ht="15">
      <c r="A61" s="1"/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1:9" ht="15">
      <c r="A62" s="1"/>
      <c r="B62" s="2"/>
      <c r="C62" s="1"/>
      <c r="D62" s="1"/>
      <c r="E62" s="1"/>
      <c r="F62" s="1"/>
      <c r="G62" s="1"/>
      <c r="H62" s="3"/>
      <c r="I62" s="5"/>
    </row>
    <row r="63" spans="1:9" ht="15">
      <c r="A63" s="1"/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1:9" ht="15">
      <c r="A64" s="1"/>
      <c r="B64" s="2"/>
      <c r="C64" s="1"/>
      <c r="D64" s="1"/>
      <c r="E64" s="1"/>
      <c r="F64" s="1"/>
      <c r="G64" s="1"/>
      <c r="H64" s="3"/>
      <c r="I64" s="5"/>
    </row>
    <row r="65" spans="1:9" ht="15">
      <c r="A65" s="1"/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1:9" ht="15">
      <c r="A66" s="1"/>
      <c r="B66" s="2"/>
      <c r="C66" s="1"/>
      <c r="D66" s="1"/>
      <c r="E66" s="1"/>
      <c r="F66" s="1"/>
      <c r="G66" s="1"/>
      <c r="H66" s="3"/>
      <c r="I66" s="5"/>
    </row>
    <row r="67" spans="1:9" ht="15">
      <c r="A67" s="1"/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1:9" ht="15">
      <c r="A68" s="1"/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1:9" ht="15">
      <c r="A69" s="1"/>
      <c r="B69" s="30">
        <v>2</v>
      </c>
      <c r="C69" s="130" t="s">
        <v>79</v>
      </c>
      <c r="D69" s="131"/>
      <c r="E69" s="131"/>
      <c r="F69" s="131"/>
      <c r="G69" s="131"/>
      <c r="H69" s="132"/>
      <c r="I69" s="31">
        <v>0</v>
      </c>
    </row>
    <row r="70" spans="1:9" ht="15">
      <c r="A70" s="1"/>
      <c r="B70" s="30">
        <v>3</v>
      </c>
      <c r="C70" s="130" t="s">
        <v>65</v>
      </c>
      <c r="D70" s="131"/>
      <c r="E70" s="131"/>
      <c r="F70" s="131"/>
      <c r="G70" s="131"/>
      <c r="H70" s="132"/>
      <c r="I70" s="31">
        <v>0</v>
      </c>
    </row>
    <row r="71" spans="1:9" ht="15">
      <c r="A71" s="1"/>
      <c r="B71" s="30">
        <v>4</v>
      </c>
      <c r="C71" s="130" t="s">
        <v>66</v>
      </c>
      <c r="D71" s="131"/>
      <c r="E71" s="131"/>
      <c r="F71" s="131"/>
      <c r="G71" s="131"/>
      <c r="H71" s="132"/>
      <c r="I71" s="31">
        <v>0</v>
      </c>
    </row>
    <row r="72" spans="1:9" ht="15">
      <c r="A72" s="1"/>
      <c r="B72" s="30">
        <v>5</v>
      </c>
      <c r="C72" s="130" t="s">
        <v>35</v>
      </c>
      <c r="D72" s="131"/>
      <c r="E72" s="131"/>
      <c r="F72" s="131"/>
      <c r="G72" s="131"/>
      <c r="H72" s="132"/>
      <c r="I72" s="31">
        <v>0</v>
      </c>
    </row>
    <row r="73" spans="1:9" ht="15">
      <c r="A73" s="1"/>
      <c r="B73" s="30">
        <v>6</v>
      </c>
      <c r="C73" s="130" t="s">
        <v>36</v>
      </c>
      <c r="D73" s="131"/>
      <c r="E73" s="131"/>
      <c r="F73" s="131"/>
      <c r="G73" s="131"/>
      <c r="H73" s="132"/>
      <c r="I73" s="31">
        <v>0</v>
      </c>
    </row>
    <row r="74" spans="1:9" ht="15">
      <c r="A74" s="1"/>
      <c r="B74" s="121" t="s">
        <v>37</v>
      </c>
      <c r="C74" s="122"/>
      <c r="D74" s="122"/>
      <c r="E74" s="122"/>
      <c r="F74" s="122"/>
      <c r="G74" s="122"/>
      <c r="H74" s="123"/>
      <c r="I74" s="14">
        <f>SUM(I68:I73)</f>
        <v>0</v>
      </c>
    </row>
    <row r="75" spans="1:9" ht="15">
      <c r="A75" s="1"/>
      <c r="B75" s="2"/>
      <c r="C75" s="1"/>
      <c r="D75" s="1"/>
      <c r="E75" s="1"/>
      <c r="F75" s="1"/>
      <c r="G75" s="1"/>
      <c r="H75" s="3"/>
      <c r="I75" s="5"/>
    </row>
    <row r="76" spans="1:9" ht="15">
      <c r="A76" s="1"/>
      <c r="B76" s="127" t="s">
        <v>38</v>
      </c>
      <c r="C76" s="128"/>
      <c r="D76" s="128"/>
      <c r="E76" s="128"/>
      <c r="F76" s="128"/>
      <c r="G76" s="128"/>
      <c r="H76" s="128"/>
      <c r="I76" s="129"/>
    </row>
    <row r="77" spans="1:9" ht="15">
      <c r="A77" s="1"/>
      <c r="B77" s="2"/>
      <c r="C77" s="1"/>
      <c r="D77" s="1"/>
      <c r="E77" s="1"/>
      <c r="F77" s="1"/>
      <c r="G77" s="1"/>
      <c r="H77" s="3"/>
      <c r="I77" s="5"/>
    </row>
    <row r="78" spans="1:9" ht="15">
      <c r="A78" s="1"/>
      <c r="B78" s="8" t="s">
        <v>15</v>
      </c>
      <c r="C78" s="121" t="s">
        <v>41</v>
      </c>
      <c r="D78" s="122"/>
      <c r="E78" s="122"/>
      <c r="F78" s="122"/>
      <c r="G78" s="122"/>
      <c r="H78" s="123"/>
      <c r="I78" s="10" t="s">
        <v>4</v>
      </c>
    </row>
    <row r="79" spans="1:9" ht="15">
      <c r="A79" s="1"/>
      <c r="B79" s="30">
        <v>1</v>
      </c>
      <c r="C79" s="130" t="s">
        <v>40</v>
      </c>
      <c r="D79" s="131"/>
      <c r="E79" s="131"/>
      <c r="F79" s="131"/>
      <c r="G79" s="131"/>
      <c r="H79" s="132"/>
      <c r="I79" s="31">
        <v>0</v>
      </c>
    </row>
    <row r="80" spans="1:9" ht="15">
      <c r="A80" s="1"/>
      <c r="B80" s="30">
        <v>2</v>
      </c>
      <c r="C80" s="130" t="s">
        <v>75</v>
      </c>
      <c r="D80" s="131"/>
      <c r="E80" s="131"/>
      <c r="F80" s="131"/>
      <c r="G80" s="131"/>
      <c r="H80" s="132"/>
      <c r="I80" s="31">
        <v>0</v>
      </c>
    </row>
    <row r="81" spans="1:9" ht="15">
      <c r="A81" s="1"/>
      <c r="B81" s="134" t="s">
        <v>39</v>
      </c>
      <c r="C81" s="135"/>
      <c r="D81" s="135"/>
      <c r="E81" s="135"/>
      <c r="F81" s="135"/>
      <c r="G81" s="135"/>
      <c r="H81" s="136"/>
      <c r="I81" s="14">
        <f>SUM(I79:I80)</f>
        <v>0</v>
      </c>
    </row>
    <row r="82" spans="1:9" ht="15">
      <c r="A82" s="1"/>
      <c r="B82" s="2"/>
      <c r="C82" s="1"/>
      <c r="D82" s="1"/>
      <c r="E82" s="1"/>
      <c r="F82" s="1"/>
      <c r="G82" s="1"/>
      <c r="H82" s="3"/>
      <c r="I82" s="5"/>
    </row>
    <row r="83" spans="1:9" ht="15">
      <c r="A83" s="1"/>
      <c r="B83" s="127" t="s">
        <v>46</v>
      </c>
      <c r="C83" s="128"/>
      <c r="D83" s="128"/>
      <c r="E83" s="128"/>
      <c r="F83" s="128"/>
      <c r="G83" s="128"/>
      <c r="H83" s="128"/>
      <c r="I83" s="129"/>
    </row>
    <row r="84" spans="1:9" ht="15">
      <c r="A84" s="1"/>
      <c r="B84" s="2"/>
      <c r="C84" s="1"/>
      <c r="D84" s="1"/>
      <c r="E84" s="1"/>
      <c r="F84" s="1"/>
      <c r="G84" s="1"/>
      <c r="H84" s="3"/>
      <c r="I84" s="5"/>
    </row>
    <row r="85" spans="1:9" ht="15">
      <c r="A85" s="1"/>
      <c r="B85" s="8" t="s">
        <v>15</v>
      </c>
      <c r="C85" s="121" t="s">
        <v>57</v>
      </c>
      <c r="D85" s="122"/>
      <c r="E85" s="122"/>
      <c r="F85" s="122"/>
      <c r="G85" s="123"/>
      <c r="H85" s="9" t="s">
        <v>3</v>
      </c>
      <c r="I85" s="10" t="s">
        <v>4</v>
      </c>
    </row>
    <row r="86" spans="1:9" ht="15">
      <c r="A86" s="1"/>
      <c r="B86" s="8">
        <v>1</v>
      </c>
      <c r="C86" s="124" t="s">
        <v>47</v>
      </c>
      <c r="D86" s="125"/>
      <c r="E86" s="125"/>
      <c r="F86" s="125"/>
      <c r="G86" s="126"/>
      <c r="H86" s="73">
        <v>0.076</v>
      </c>
      <c r="I86" s="12">
        <f>$I$89/$H$89*H86</f>
        <v>0</v>
      </c>
    </row>
    <row r="87" spans="1:9" ht="15">
      <c r="A87" s="1"/>
      <c r="B87" s="8">
        <v>2</v>
      </c>
      <c r="C87" s="124" t="s">
        <v>48</v>
      </c>
      <c r="D87" s="125"/>
      <c r="E87" s="125"/>
      <c r="F87" s="125"/>
      <c r="G87" s="126"/>
      <c r="H87" s="73">
        <v>0.0165</v>
      </c>
      <c r="I87" s="12">
        <f>$I$89/$H$89*H87</f>
        <v>0</v>
      </c>
    </row>
    <row r="88" spans="1:9" ht="15">
      <c r="A88" s="1"/>
      <c r="B88" s="8">
        <v>3</v>
      </c>
      <c r="C88" s="124" t="s">
        <v>49</v>
      </c>
      <c r="D88" s="125"/>
      <c r="E88" s="125"/>
      <c r="F88" s="125"/>
      <c r="G88" s="126"/>
      <c r="H88" s="13">
        <v>0.05</v>
      </c>
      <c r="I88" s="12">
        <f>$I$89/$H$89*H88</f>
        <v>0</v>
      </c>
    </row>
    <row r="89" spans="1:9" ht="15">
      <c r="A89" s="1"/>
      <c r="B89" s="121" t="s">
        <v>2</v>
      </c>
      <c r="C89" s="122"/>
      <c r="D89" s="122"/>
      <c r="E89" s="122"/>
      <c r="F89" s="122"/>
      <c r="G89" s="123"/>
      <c r="H89" s="16">
        <f>SUM(H86:H88)</f>
        <v>0.14250000000000002</v>
      </c>
      <c r="I89" s="14">
        <f>ROUND(((I63+I74)*$H$89)/(1-$H$89),2)</f>
        <v>0</v>
      </c>
    </row>
    <row r="90" spans="1:9" ht="15">
      <c r="A90" s="1"/>
      <c r="B90" s="2"/>
      <c r="C90" s="1"/>
      <c r="D90" s="1"/>
      <c r="E90" s="1"/>
      <c r="F90" s="1"/>
      <c r="G90" s="1"/>
      <c r="H90" s="3"/>
      <c r="I90" s="5"/>
    </row>
    <row r="91" spans="1:9" ht="15">
      <c r="A91" s="1"/>
      <c r="B91" s="8" t="s">
        <v>15</v>
      </c>
      <c r="C91" s="121" t="s">
        <v>58</v>
      </c>
      <c r="D91" s="122"/>
      <c r="E91" s="122"/>
      <c r="F91" s="122"/>
      <c r="G91" s="123"/>
      <c r="H91" s="9" t="s">
        <v>3</v>
      </c>
      <c r="I91" s="10" t="s">
        <v>4</v>
      </c>
    </row>
    <row r="92" spans="1:9" ht="15">
      <c r="A92" s="1"/>
      <c r="B92" s="8">
        <v>1</v>
      </c>
      <c r="C92" s="124" t="s">
        <v>47</v>
      </c>
      <c r="D92" s="125"/>
      <c r="E92" s="125"/>
      <c r="F92" s="125"/>
      <c r="G92" s="126"/>
      <c r="H92" s="73">
        <v>0.076</v>
      </c>
      <c r="I92" s="12">
        <f>$I$95/$H$95*H92</f>
        <v>0</v>
      </c>
    </row>
    <row r="93" spans="1:9" ht="15">
      <c r="A93" s="1"/>
      <c r="B93" s="8">
        <v>2</v>
      </c>
      <c r="C93" s="124" t="s">
        <v>48</v>
      </c>
      <c r="D93" s="125"/>
      <c r="E93" s="125"/>
      <c r="F93" s="125"/>
      <c r="G93" s="126"/>
      <c r="H93" s="73">
        <v>0.0165</v>
      </c>
      <c r="I93" s="12">
        <f>$I$95/$H$95*H93</f>
        <v>0</v>
      </c>
    </row>
    <row r="94" spans="1:9" ht="15">
      <c r="A94" s="1"/>
      <c r="B94" s="8">
        <v>3</v>
      </c>
      <c r="C94" s="124" t="s">
        <v>49</v>
      </c>
      <c r="D94" s="125"/>
      <c r="E94" s="125"/>
      <c r="F94" s="125"/>
      <c r="G94" s="126"/>
      <c r="H94" s="13">
        <v>0.05</v>
      </c>
      <c r="I94" s="12">
        <f>$I$95/$H$95*H94</f>
        <v>0</v>
      </c>
    </row>
    <row r="95" spans="1:9" ht="15">
      <c r="A95" s="1"/>
      <c r="B95" s="121" t="s">
        <v>2</v>
      </c>
      <c r="C95" s="122"/>
      <c r="D95" s="122"/>
      <c r="E95" s="122"/>
      <c r="F95" s="122"/>
      <c r="G95" s="123"/>
      <c r="H95" s="16">
        <f>SUM(H92:H94)</f>
        <v>0.14250000000000002</v>
      </c>
      <c r="I95" s="14">
        <f>ROUND(((I81)*$H$89)/(1-$H$89),2)</f>
        <v>0</v>
      </c>
    </row>
    <row r="96" spans="1:9" ht="15">
      <c r="A96" s="1"/>
      <c r="B96" s="2"/>
      <c r="C96" s="1"/>
      <c r="D96" s="1"/>
      <c r="E96" s="1"/>
      <c r="F96" s="1"/>
      <c r="G96" s="1"/>
      <c r="H96" s="3"/>
      <c r="I96" s="5"/>
    </row>
    <row r="97" spans="1:9" ht="15">
      <c r="A97" s="1"/>
      <c r="B97" s="121" t="s">
        <v>50</v>
      </c>
      <c r="C97" s="122"/>
      <c r="D97" s="122"/>
      <c r="E97" s="122"/>
      <c r="F97" s="122"/>
      <c r="G97" s="122"/>
      <c r="H97" s="123"/>
      <c r="I97" s="14">
        <f>I95+I89</f>
        <v>0</v>
      </c>
    </row>
    <row r="98" spans="1:9" ht="15">
      <c r="A98" s="1"/>
      <c r="B98" s="2"/>
      <c r="C98" s="1"/>
      <c r="D98" s="1"/>
      <c r="E98" s="1"/>
      <c r="F98" s="1"/>
      <c r="G98" s="1"/>
      <c r="H98" s="3"/>
      <c r="I98" s="5"/>
    </row>
    <row r="99" spans="1:9" ht="15">
      <c r="A99" s="1"/>
      <c r="B99" s="127" t="s">
        <v>70</v>
      </c>
      <c r="C99" s="128"/>
      <c r="D99" s="128"/>
      <c r="E99" s="128"/>
      <c r="F99" s="128"/>
      <c r="G99" s="128"/>
      <c r="H99" s="128"/>
      <c r="I99" s="129"/>
    </row>
    <row r="100" spans="1:9" ht="15">
      <c r="A100" s="1"/>
      <c r="B100" s="2"/>
      <c r="C100" s="1"/>
      <c r="D100" s="1"/>
      <c r="E100" s="1"/>
      <c r="F100" s="1"/>
      <c r="G100" s="1"/>
      <c r="H100" s="3"/>
      <c r="I100" s="5"/>
    </row>
    <row r="101" spans="1:9" ht="15">
      <c r="A101" s="1"/>
      <c r="B101" s="121" t="s">
        <v>71</v>
      </c>
      <c r="C101" s="122"/>
      <c r="D101" s="122"/>
      <c r="E101" s="122"/>
      <c r="F101" s="122"/>
      <c r="G101" s="122"/>
      <c r="H101" s="123"/>
      <c r="I101" s="14">
        <f>I63+I74+I89</f>
        <v>0</v>
      </c>
    </row>
    <row r="102" spans="1:9" ht="15">
      <c r="A102" s="1"/>
      <c r="B102" s="17"/>
      <c r="C102" s="17"/>
      <c r="D102" s="17"/>
      <c r="E102" s="17"/>
      <c r="F102" s="17"/>
      <c r="G102" s="17"/>
      <c r="H102" s="18"/>
      <c r="I102" s="5"/>
    </row>
    <row r="103" spans="1:9" ht="15">
      <c r="A103" s="1"/>
      <c r="B103" s="121" t="s">
        <v>72</v>
      </c>
      <c r="C103" s="122"/>
      <c r="D103" s="122"/>
      <c r="E103" s="122"/>
      <c r="F103" s="122"/>
      <c r="G103" s="122"/>
      <c r="H103" s="123"/>
      <c r="I103" s="14">
        <f>I81+I95</f>
        <v>0</v>
      </c>
    </row>
    <row r="104" spans="1:9" ht="15">
      <c r="A104" s="1"/>
      <c r="B104" s="17"/>
      <c r="C104" s="17"/>
      <c r="D104" s="17"/>
      <c r="E104" s="17"/>
      <c r="F104" s="17"/>
      <c r="G104" s="17"/>
      <c r="H104" s="18"/>
      <c r="I104" s="5"/>
    </row>
    <row r="105" spans="1:9" ht="15">
      <c r="A105" s="1"/>
      <c r="B105" s="121" t="s">
        <v>51</v>
      </c>
      <c r="C105" s="122"/>
      <c r="D105" s="122"/>
      <c r="E105" s="122"/>
      <c r="F105" s="122"/>
      <c r="G105" s="122"/>
      <c r="H105" s="123"/>
      <c r="I105" s="14">
        <f>I63+I74+I81+I97</f>
        <v>0</v>
      </c>
    </row>
  </sheetData>
  <sheetProtection password="DFA0" sheet="1"/>
  <mergeCells count="80">
    <mergeCell ref="B103:H103"/>
    <mergeCell ref="B105:H105"/>
    <mergeCell ref="C92:G92"/>
    <mergeCell ref="C93:G93"/>
    <mergeCell ref="C94:G94"/>
    <mergeCell ref="B95:G95"/>
    <mergeCell ref="B97:H97"/>
    <mergeCell ref="B99:I99"/>
    <mergeCell ref="B101:H101"/>
    <mergeCell ref="B83:I83"/>
    <mergeCell ref="C85:G85"/>
    <mergeCell ref="C86:G86"/>
    <mergeCell ref="C87:G87"/>
    <mergeCell ref="C88:G88"/>
    <mergeCell ref="B89:G89"/>
    <mergeCell ref="C60:H60"/>
    <mergeCell ref="C71:H71"/>
    <mergeCell ref="C72:H72"/>
    <mergeCell ref="C73:H73"/>
    <mergeCell ref="C91:G91"/>
    <mergeCell ref="B76:I76"/>
    <mergeCell ref="C78:H78"/>
    <mergeCell ref="C79:H79"/>
    <mergeCell ref="C80:H80"/>
    <mergeCell ref="B81:H81"/>
    <mergeCell ref="C58:H58"/>
    <mergeCell ref="C59:H59"/>
    <mergeCell ref="B74:H74"/>
    <mergeCell ref="B61:H61"/>
    <mergeCell ref="B63:H63"/>
    <mergeCell ref="B65:I65"/>
    <mergeCell ref="C67:H67"/>
    <mergeCell ref="C68:H68"/>
    <mergeCell ref="C69:H69"/>
    <mergeCell ref="C70:H70"/>
    <mergeCell ref="B55:G55"/>
    <mergeCell ref="C57:H57"/>
    <mergeCell ref="C40:G40"/>
    <mergeCell ref="C41:G41"/>
    <mergeCell ref="C42:G42"/>
    <mergeCell ref="C43:G43"/>
    <mergeCell ref="C44:G44"/>
    <mergeCell ref="B45:G45"/>
    <mergeCell ref="C48:G48"/>
    <mergeCell ref="C49:G49"/>
    <mergeCell ref="C35:G35"/>
    <mergeCell ref="B36:G36"/>
    <mergeCell ref="C38:G38"/>
    <mergeCell ref="C39:G39"/>
    <mergeCell ref="C53:G53"/>
    <mergeCell ref="C54:G54"/>
    <mergeCell ref="C50:G50"/>
    <mergeCell ref="C51:G51"/>
    <mergeCell ref="C52:G52"/>
    <mergeCell ref="C47:G47"/>
    <mergeCell ref="C18:G18"/>
    <mergeCell ref="C27:G27"/>
    <mergeCell ref="C29:G29"/>
    <mergeCell ref="B30:G30"/>
    <mergeCell ref="C32:G32"/>
    <mergeCell ref="C34:G34"/>
    <mergeCell ref="C16:G16"/>
    <mergeCell ref="C17:H17"/>
    <mergeCell ref="C33:G33"/>
    <mergeCell ref="B19:H19"/>
    <mergeCell ref="C21:G21"/>
    <mergeCell ref="C22:G22"/>
    <mergeCell ref="C23:G23"/>
    <mergeCell ref="C24:G24"/>
    <mergeCell ref="C25:G25"/>
    <mergeCell ref="C26:G26"/>
    <mergeCell ref="B9:I9"/>
    <mergeCell ref="B10:I10"/>
    <mergeCell ref="B12:H12"/>
    <mergeCell ref="B14:I14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6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57421875" style="37" customWidth="1"/>
    <col min="2" max="2" width="6.140625" style="37" customWidth="1"/>
    <col min="3" max="3" width="47.140625" style="37" customWidth="1"/>
    <col min="4" max="7" width="9.140625" style="37" customWidth="1"/>
    <col min="8" max="8" width="10.57421875" style="37" bestFit="1" customWidth="1"/>
    <col min="9" max="9" width="12.00390625" style="37" customWidth="1"/>
    <col min="10" max="16384" width="9.140625" style="37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85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54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21" t="s">
        <v>127</v>
      </c>
      <c r="C8" s="122"/>
      <c r="D8" s="122"/>
      <c r="E8" s="122"/>
      <c r="F8" s="122"/>
      <c r="G8" s="122"/>
      <c r="H8" s="122"/>
      <c r="I8" s="123"/>
    </row>
    <row r="9" spans="1:9" ht="30" customHeight="1">
      <c r="A9" s="1"/>
      <c r="B9" s="150" t="s">
        <v>128</v>
      </c>
      <c r="C9" s="151"/>
      <c r="D9" s="151"/>
      <c r="E9" s="151"/>
      <c r="F9" s="151"/>
      <c r="G9" s="151"/>
      <c r="H9" s="151"/>
      <c r="I9" s="152"/>
    </row>
    <row r="10" spans="1:9" ht="15">
      <c r="A10" s="1"/>
      <c r="B10" s="115" t="s">
        <v>82</v>
      </c>
      <c r="C10" s="115"/>
      <c r="D10" s="115"/>
      <c r="E10" s="115"/>
      <c r="F10" s="115"/>
      <c r="G10" s="115"/>
      <c r="H10" s="115"/>
      <c r="I10" s="115"/>
    </row>
    <row r="11" spans="1:9" ht="15">
      <c r="A11" s="1"/>
      <c r="B11" s="6"/>
      <c r="C11" s="6"/>
      <c r="D11" s="6"/>
      <c r="E11" s="6"/>
      <c r="F11" s="6"/>
      <c r="G11" s="6"/>
      <c r="H11" s="7"/>
      <c r="I11" s="6"/>
    </row>
    <row r="12" spans="1:9" ht="15">
      <c r="A12" s="1"/>
      <c r="B12" s="121" t="s">
        <v>52</v>
      </c>
      <c r="C12" s="122"/>
      <c r="D12" s="122"/>
      <c r="E12" s="122"/>
      <c r="F12" s="122"/>
      <c r="G12" s="122"/>
      <c r="H12" s="123"/>
      <c r="I12" s="33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1:9" ht="15">
      <c r="A15" s="1"/>
      <c r="B15" s="2"/>
      <c r="C15" s="1"/>
      <c r="D15" s="1"/>
      <c r="E15" s="1"/>
      <c r="F15" s="1"/>
      <c r="G15" s="1"/>
      <c r="H15" s="3"/>
      <c r="I15" s="5"/>
    </row>
    <row r="16" spans="1:9" ht="15">
      <c r="A16" s="1"/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1:9" ht="15">
      <c r="A17" s="1"/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$I$12/220*100</f>
        <v>0</v>
      </c>
    </row>
    <row r="18" spans="1:9" ht="15">
      <c r="A18" s="1"/>
      <c r="B18" s="8">
        <v>2</v>
      </c>
      <c r="C18" s="124" t="s">
        <v>74</v>
      </c>
      <c r="D18" s="125"/>
      <c r="E18" s="125"/>
      <c r="F18" s="125"/>
      <c r="G18" s="126"/>
      <c r="H18" s="13">
        <v>0.4</v>
      </c>
      <c r="I18" s="12">
        <f>(ROUND(I17*H18,2))</f>
        <v>0</v>
      </c>
    </row>
    <row r="19" spans="1:9" ht="15">
      <c r="A19" s="1"/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1:9" ht="15">
      <c r="A20" s="1"/>
      <c r="B20" s="2"/>
      <c r="C20" s="1"/>
      <c r="D20" s="1"/>
      <c r="E20" s="1"/>
      <c r="F20" s="1"/>
      <c r="G20" s="1"/>
      <c r="H20" s="3"/>
      <c r="I20" s="5"/>
    </row>
    <row r="21" spans="1:9" ht="15">
      <c r="A21" s="1"/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1:9" ht="15">
      <c r="A22" s="1"/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1:9" ht="15">
      <c r="A23" s="1"/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1:9" ht="15">
      <c r="A24" s="1"/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1:9" ht="15">
      <c r="A25" s="1"/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1:9" ht="15">
      <c r="A26" s="1"/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1:9" ht="15">
      <c r="A27" s="1"/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1:9" ht="15">
      <c r="A28" s="1"/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1:9" ht="15">
      <c r="A29" s="1"/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1:9" ht="15">
      <c r="A30" s="1"/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1:9" ht="15">
      <c r="A31" s="1"/>
      <c r="B31" s="2"/>
      <c r="C31" s="1"/>
      <c r="D31" s="1"/>
      <c r="E31" s="1"/>
      <c r="F31" s="1"/>
      <c r="G31" s="1"/>
      <c r="H31" s="3"/>
      <c r="I31" s="5"/>
    </row>
    <row r="32" spans="1:9" ht="15">
      <c r="A32" s="1"/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1:9" ht="15">
      <c r="A33" s="1"/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1:9" ht="15">
      <c r="A34" s="1"/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1:9" ht="15">
      <c r="A35" s="1"/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1:9" ht="15">
      <c r="A36" s="1"/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1:9" ht="15">
      <c r="A37" s="1"/>
      <c r="B37" s="2"/>
      <c r="C37" s="1"/>
      <c r="D37" s="1"/>
      <c r="E37" s="1"/>
      <c r="F37" s="1"/>
      <c r="G37" s="1"/>
      <c r="H37" s="3"/>
      <c r="I37" s="5"/>
    </row>
    <row r="38" spans="1:9" ht="15">
      <c r="A38" s="1"/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1:9" ht="15">
      <c r="A39" s="1"/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1:9" ht="15">
      <c r="A40" s="1"/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1:9" ht="15">
      <c r="A41" s="1"/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1:9" ht="15">
      <c r="A42" s="1"/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1:9" ht="15">
      <c r="A43" s="1"/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1:9" ht="15">
      <c r="A44" s="1"/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1:9" ht="15">
      <c r="A45" s="1"/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1:9" ht="15">
      <c r="A46" s="1"/>
      <c r="B46" s="1"/>
      <c r="C46" s="1"/>
      <c r="D46" s="1"/>
      <c r="E46" s="1"/>
      <c r="F46" s="1"/>
      <c r="G46" s="1"/>
      <c r="H46" s="3"/>
      <c r="I46" s="5"/>
    </row>
    <row r="47" spans="1:9" ht="15">
      <c r="A47" s="1"/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1:9" ht="15">
      <c r="A48" s="1"/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1:9" ht="15">
      <c r="A49" s="1"/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1:9" ht="15">
      <c r="A50" s="1"/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1:9" ht="15">
      <c r="A51" s="1"/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1:9" ht="15">
      <c r="A52" s="1"/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1:9" ht="15">
      <c r="A53" s="1"/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1:9" ht="15">
      <c r="A54" s="1"/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1:9" ht="15">
      <c r="A55" s="1"/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1:9" ht="15">
      <c r="A56" s="1"/>
      <c r="B56" s="2"/>
      <c r="C56" s="1"/>
      <c r="D56" s="1"/>
      <c r="E56" s="1"/>
      <c r="F56" s="1"/>
      <c r="G56" s="1"/>
      <c r="H56" s="3"/>
      <c r="I56" s="5"/>
    </row>
    <row r="57" spans="1:9" ht="15">
      <c r="A57" s="1"/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1:9" ht="15">
      <c r="A58" s="1"/>
      <c r="B58" s="30">
        <v>1</v>
      </c>
      <c r="C58" s="130" t="s">
        <v>63</v>
      </c>
      <c r="D58" s="131"/>
      <c r="E58" s="131"/>
      <c r="F58" s="131"/>
      <c r="G58" s="131"/>
      <c r="H58" s="132"/>
      <c r="I58" s="31">
        <v>0</v>
      </c>
    </row>
    <row r="59" spans="1:9" ht="15">
      <c r="A59" s="1"/>
      <c r="B59" s="30">
        <v>2</v>
      </c>
      <c r="C59" s="130"/>
      <c r="D59" s="131"/>
      <c r="E59" s="131"/>
      <c r="F59" s="131"/>
      <c r="G59" s="131"/>
      <c r="H59" s="132"/>
      <c r="I59" s="31"/>
    </row>
    <row r="60" spans="1:9" ht="15">
      <c r="A60" s="1"/>
      <c r="B60" s="30">
        <v>3</v>
      </c>
      <c r="C60" s="130"/>
      <c r="D60" s="131"/>
      <c r="E60" s="131"/>
      <c r="F60" s="131"/>
      <c r="G60" s="131"/>
      <c r="H60" s="132"/>
      <c r="I60" s="31"/>
    </row>
    <row r="61" spans="1:9" ht="15">
      <c r="A61" s="1"/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1:9" ht="15">
      <c r="A62" s="1"/>
      <c r="B62" s="2"/>
      <c r="C62" s="1"/>
      <c r="D62" s="1"/>
      <c r="E62" s="1"/>
      <c r="F62" s="1"/>
      <c r="G62" s="1"/>
      <c r="H62" s="3"/>
      <c r="I62" s="5"/>
    </row>
    <row r="63" spans="1:9" ht="15">
      <c r="A63" s="1"/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1:9" ht="15">
      <c r="A64" s="1"/>
      <c r="B64" s="2"/>
      <c r="C64" s="1"/>
      <c r="D64" s="1"/>
      <c r="E64" s="1"/>
      <c r="F64" s="1"/>
      <c r="G64" s="1"/>
      <c r="H64" s="3"/>
      <c r="I64" s="5"/>
    </row>
    <row r="65" spans="1:9" ht="15">
      <c r="A65" s="1"/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1:9" ht="15">
      <c r="A66" s="1"/>
      <c r="B66" s="2"/>
      <c r="C66" s="1"/>
      <c r="D66" s="1"/>
      <c r="E66" s="1"/>
      <c r="F66" s="1"/>
      <c r="G66" s="1"/>
      <c r="H66" s="3"/>
      <c r="I66" s="5"/>
    </row>
    <row r="67" spans="1:9" ht="15">
      <c r="A67" s="1"/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1:9" ht="15">
      <c r="A68" s="1"/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1:9" ht="15">
      <c r="A69" s="1"/>
      <c r="B69" s="30">
        <v>2</v>
      </c>
      <c r="C69" s="130" t="s">
        <v>79</v>
      </c>
      <c r="D69" s="131"/>
      <c r="E69" s="131"/>
      <c r="F69" s="131"/>
      <c r="G69" s="131"/>
      <c r="H69" s="132"/>
      <c r="I69" s="31">
        <v>0</v>
      </c>
    </row>
    <row r="70" spans="1:9" ht="15">
      <c r="A70" s="1"/>
      <c r="B70" s="30">
        <v>3</v>
      </c>
      <c r="C70" s="130" t="s">
        <v>65</v>
      </c>
      <c r="D70" s="131"/>
      <c r="E70" s="131"/>
      <c r="F70" s="131"/>
      <c r="G70" s="131"/>
      <c r="H70" s="132"/>
      <c r="I70" s="31">
        <v>0</v>
      </c>
    </row>
    <row r="71" spans="1:9" ht="15">
      <c r="A71" s="1"/>
      <c r="B71" s="30">
        <v>4</v>
      </c>
      <c r="C71" s="130" t="s">
        <v>66</v>
      </c>
      <c r="D71" s="131"/>
      <c r="E71" s="131"/>
      <c r="F71" s="131"/>
      <c r="G71" s="131"/>
      <c r="H71" s="132"/>
      <c r="I71" s="31">
        <v>0</v>
      </c>
    </row>
    <row r="72" spans="1:9" ht="15">
      <c r="A72" s="1"/>
      <c r="B72" s="30">
        <v>5</v>
      </c>
      <c r="C72" s="130" t="s">
        <v>67</v>
      </c>
      <c r="D72" s="131"/>
      <c r="E72" s="131"/>
      <c r="F72" s="131"/>
      <c r="G72" s="131"/>
      <c r="H72" s="132"/>
      <c r="I72" s="31">
        <v>0</v>
      </c>
    </row>
    <row r="73" spans="1:9" ht="15">
      <c r="A73" s="1"/>
      <c r="B73" s="30">
        <v>6</v>
      </c>
      <c r="C73" s="130" t="s">
        <v>35</v>
      </c>
      <c r="D73" s="131"/>
      <c r="E73" s="131"/>
      <c r="F73" s="131"/>
      <c r="G73" s="131"/>
      <c r="H73" s="132"/>
      <c r="I73" s="31">
        <v>0</v>
      </c>
    </row>
    <row r="74" spans="1:9" ht="15">
      <c r="A74" s="1"/>
      <c r="B74" s="30">
        <v>7</v>
      </c>
      <c r="C74" s="130" t="s">
        <v>36</v>
      </c>
      <c r="D74" s="131"/>
      <c r="E74" s="131"/>
      <c r="F74" s="131"/>
      <c r="G74" s="131"/>
      <c r="H74" s="132"/>
      <c r="I74" s="31">
        <v>0</v>
      </c>
    </row>
    <row r="75" spans="1:9" ht="15">
      <c r="A75" s="1"/>
      <c r="B75" s="121" t="s">
        <v>37</v>
      </c>
      <c r="C75" s="122"/>
      <c r="D75" s="122"/>
      <c r="E75" s="122"/>
      <c r="F75" s="122"/>
      <c r="G75" s="122"/>
      <c r="H75" s="123"/>
      <c r="I75" s="14">
        <f>SUM(I68:I74)</f>
        <v>0</v>
      </c>
    </row>
    <row r="76" spans="1:9" ht="15">
      <c r="A76" s="1"/>
      <c r="B76" s="2"/>
      <c r="C76" s="1"/>
      <c r="D76" s="1"/>
      <c r="E76" s="1"/>
      <c r="F76" s="1"/>
      <c r="G76" s="1"/>
      <c r="H76" s="3"/>
      <c r="I76" s="5"/>
    </row>
    <row r="77" spans="1:9" ht="15">
      <c r="A77" s="1"/>
      <c r="B77" s="127" t="s">
        <v>38</v>
      </c>
      <c r="C77" s="128"/>
      <c r="D77" s="128"/>
      <c r="E77" s="128"/>
      <c r="F77" s="128"/>
      <c r="G77" s="128"/>
      <c r="H77" s="128"/>
      <c r="I77" s="129"/>
    </row>
    <row r="78" spans="1:9" ht="15">
      <c r="A78" s="1"/>
      <c r="B78" s="2"/>
      <c r="C78" s="1"/>
      <c r="D78" s="1"/>
      <c r="E78" s="1"/>
      <c r="F78" s="1"/>
      <c r="G78" s="1"/>
      <c r="H78" s="3"/>
      <c r="I78" s="5"/>
    </row>
    <row r="79" spans="1:9" ht="15">
      <c r="A79" s="1"/>
      <c r="B79" s="8" t="s">
        <v>15</v>
      </c>
      <c r="C79" s="121" t="s">
        <v>41</v>
      </c>
      <c r="D79" s="122"/>
      <c r="E79" s="122"/>
      <c r="F79" s="122"/>
      <c r="G79" s="122"/>
      <c r="H79" s="123"/>
      <c r="I79" s="10" t="s">
        <v>4</v>
      </c>
    </row>
    <row r="80" spans="1:9" ht="15">
      <c r="A80" s="1"/>
      <c r="B80" s="30">
        <v>1</v>
      </c>
      <c r="C80" s="130" t="s">
        <v>40</v>
      </c>
      <c r="D80" s="131"/>
      <c r="E80" s="131"/>
      <c r="F80" s="131"/>
      <c r="G80" s="131"/>
      <c r="H80" s="132"/>
      <c r="I80" s="31">
        <v>0</v>
      </c>
    </row>
    <row r="81" spans="1:9" ht="15">
      <c r="A81" s="1"/>
      <c r="B81" s="30">
        <v>2</v>
      </c>
      <c r="C81" s="130" t="s">
        <v>75</v>
      </c>
      <c r="D81" s="131"/>
      <c r="E81" s="131"/>
      <c r="F81" s="131"/>
      <c r="G81" s="131"/>
      <c r="H81" s="132"/>
      <c r="I81" s="31">
        <v>0</v>
      </c>
    </row>
    <row r="82" spans="1:9" ht="15">
      <c r="A82" s="1"/>
      <c r="B82" s="134" t="s">
        <v>39</v>
      </c>
      <c r="C82" s="135"/>
      <c r="D82" s="135"/>
      <c r="E82" s="135"/>
      <c r="F82" s="135"/>
      <c r="G82" s="135"/>
      <c r="H82" s="136"/>
      <c r="I82" s="14">
        <f>SUM(I80:I81)</f>
        <v>0</v>
      </c>
    </row>
    <row r="83" spans="1:9" ht="15">
      <c r="A83" s="1"/>
      <c r="B83" s="2"/>
      <c r="C83" s="1"/>
      <c r="D83" s="1"/>
      <c r="E83" s="1"/>
      <c r="F83" s="1"/>
      <c r="G83" s="1"/>
      <c r="H83" s="3"/>
      <c r="I83" s="5"/>
    </row>
    <row r="84" spans="1:9" ht="15">
      <c r="A84" s="1"/>
      <c r="B84" s="127" t="s">
        <v>46</v>
      </c>
      <c r="C84" s="128"/>
      <c r="D84" s="128"/>
      <c r="E84" s="128"/>
      <c r="F84" s="128"/>
      <c r="G84" s="128"/>
      <c r="H84" s="128"/>
      <c r="I84" s="129"/>
    </row>
    <row r="85" spans="1:9" ht="15">
      <c r="A85" s="1"/>
      <c r="B85" s="2"/>
      <c r="C85" s="1"/>
      <c r="D85" s="1"/>
      <c r="E85" s="1"/>
      <c r="F85" s="1"/>
      <c r="G85" s="1"/>
      <c r="H85" s="3"/>
      <c r="I85" s="5"/>
    </row>
    <row r="86" spans="1:9" ht="15">
      <c r="A86" s="1"/>
      <c r="B86" s="8" t="s">
        <v>15</v>
      </c>
      <c r="C86" s="121" t="s">
        <v>57</v>
      </c>
      <c r="D86" s="122"/>
      <c r="E86" s="122"/>
      <c r="F86" s="122"/>
      <c r="G86" s="123"/>
      <c r="H86" s="9" t="s">
        <v>3</v>
      </c>
      <c r="I86" s="10" t="s">
        <v>4</v>
      </c>
    </row>
    <row r="87" spans="1:9" ht="15">
      <c r="A87" s="1"/>
      <c r="B87" s="8">
        <v>1</v>
      </c>
      <c r="C87" s="124" t="s">
        <v>47</v>
      </c>
      <c r="D87" s="125"/>
      <c r="E87" s="125"/>
      <c r="F87" s="125"/>
      <c r="G87" s="126"/>
      <c r="H87" s="73">
        <v>0.076</v>
      </c>
      <c r="I87" s="12">
        <f>$I$90/$H$90*H87</f>
        <v>0</v>
      </c>
    </row>
    <row r="88" spans="1:9" ht="15">
      <c r="A88" s="1"/>
      <c r="B88" s="8">
        <v>2</v>
      </c>
      <c r="C88" s="124" t="s">
        <v>48</v>
      </c>
      <c r="D88" s="125"/>
      <c r="E88" s="125"/>
      <c r="F88" s="125"/>
      <c r="G88" s="126"/>
      <c r="H88" s="73">
        <v>0.0165</v>
      </c>
      <c r="I88" s="12">
        <f>$I$90/$H$90*H88</f>
        <v>0</v>
      </c>
    </row>
    <row r="89" spans="1:9" ht="15">
      <c r="A89" s="1"/>
      <c r="B89" s="8">
        <v>3</v>
      </c>
      <c r="C89" s="124" t="s">
        <v>49</v>
      </c>
      <c r="D89" s="125"/>
      <c r="E89" s="125"/>
      <c r="F89" s="125"/>
      <c r="G89" s="126"/>
      <c r="H89" s="13">
        <v>0.05</v>
      </c>
      <c r="I89" s="12">
        <f>$I$90/$H$90*H89</f>
        <v>0</v>
      </c>
    </row>
    <row r="90" spans="1:9" ht="15">
      <c r="A90" s="1"/>
      <c r="B90" s="121" t="s">
        <v>2</v>
      </c>
      <c r="C90" s="122"/>
      <c r="D90" s="122"/>
      <c r="E90" s="122"/>
      <c r="F90" s="122"/>
      <c r="G90" s="123"/>
      <c r="H90" s="16">
        <f>SUM(H87:H89)</f>
        <v>0.14250000000000002</v>
      </c>
      <c r="I90" s="14">
        <f>ROUND(((I63+I75)*$H$90)/(1-$H$90),2)</f>
        <v>0</v>
      </c>
    </row>
    <row r="91" spans="1:9" ht="15">
      <c r="A91" s="1"/>
      <c r="B91" s="2"/>
      <c r="C91" s="1"/>
      <c r="D91" s="1"/>
      <c r="E91" s="1"/>
      <c r="F91" s="1"/>
      <c r="G91" s="1"/>
      <c r="H91" s="3"/>
      <c r="I91" s="5"/>
    </row>
    <row r="92" spans="1:9" ht="15">
      <c r="A92" s="1"/>
      <c r="B92" s="8" t="s">
        <v>15</v>
      </c>
      <c r="C92" s="121" t="s">
        <v>58</v>
      </c>
      <c r="D92" s="122"/>
      <c r="E92" s="122"/>
      <c r="F92" s="122"/>
      <c r="G92" s="123"/>
      <c r="H92" s="9" t="s">
        <v>3</v>
      </c>
      <c r="I92" s="10" t="s">
        <v>4</v>
      </c>
    </row>
    <row r="93" spans="1:9" ht="15">
      <c r="A93" s="1"/>
      <c r="B93" s="8">
        <v>1</v>
      </c>
      <c r="C93" s="124" t="s">
        <v>47</v>
      </c>
      <c r="D93" s="125"/>
      <c r="E93" s="125"/>
      <c r="F93" s="125"/>
      <c r="G93" s="126"/>
      <c r="H93" s="73">
        <v>0.076</v>
      </c>
      <c r="I93" s="12">
        <f>$I$96/$H$96*H93</f>
        <v>0</v>
      </c>
    </row>
    <row r="94" spans="1:9" ht="15">
      <c r="A94" s="1"/>
      <c r="B94" s="8">
        <v>2</v>
      </c>
      <c r="C94" s="124" t="s">
        <v>48</v>
      </c>
      <c r="D94" s="125"/>
      <c r="E94" s="125"/>
      <c r="F94" s="125"/>
      <c r="G94" s="126"/>
      <c r="H94" s="73">
        <v>0.0165</v>
      </c>
      <c r="I94" s="12">
        <f>$I$96/$H$96*H94</f>
        <v>0</v>
      </c>
    </row>
    <row r="95" spans="1:9" ht="15">
      <c r="A95" s="1"/>
      <c r="B95" s="8">
        <v>3</v>
      </c>
      <c r="C95" s="124" t="s">
        <v>49</v>
      </c>
      <c r="D95" s="125"/>
      <c r="E95" s="125"/>
      <c r="F95" s="125"/>
      <c r="G95" s="126"/>
      <c r="H95" s="13">
        <v>0.05</v>
      </c>
      <c r="I95" s="12">
        <f>$I$96/$H$96*H95</f>
        <v>0</v>
      </c>
    </row>
    <row r="96" spans="1:9" ht="15">
      <c r="A96" s="1"/>
      <c r="B96" s="121" t="s">
        <v>2</v>
      </c>
      <c r="C96" s="122"/>
      <c r="D96" s="122"/>
      <c r="E96" s="122"/>
      <c r="F96" s="122"/>
      <c r="G96" s="123"/>
      <c r="H96" s="16">
        <f>SUM(H93:H95)</f>
        <v>0.14250000000000002</v>
      </c>
      <c r="I96" s="14">
        <f>ROUND(((I82)*$H$90)/(1-$H$90),2)</f>
        <v>0</v>
      </c>
    </row>
    <row r="97" spans="1:9" ht="15">
      <c r="A97" s="1"/>
      <c r="B97" s="2"/>
      <c r="C97" s="1"/>
      <c r="D97" s="1"/>
      <c r="E97" s="1"/>
      <c r="F97" s="1"/>
      <c r="G97" s="1"/>
      <c r="H97" s="3"/>
      <c r="I97" s="5"/>
    </row>
    <row r="98" spans="1:9" ht="15">
      <c r="A98" s="1"/>
      <c r="B98" s="121" t="s">
        <v>50</v>
      </c>
      <c r="C98" s="122"/>
      <c r="D98" s="122"/>
      <c r="E98" s="122"/>
      <c r="F98" s="122"/>
      <c r="G98" s="122"/>
      <c r="H98" s="123"/>
      <c r="I98" s="14">
        <f>I96+I90</f>
        <v>0</v>
      </c>
    </row>
    <row r="99" spans="1:9" ht="15">
      <c r="A99" s="1"/>
      <c r="B99" s="2"/>
      <c r="C99" s="1"/>
      <c r="D99" s="1"/>
      <c r="E99" s="1"/>
      <c r="F99" s="1"/>
      <c r="G99" s="1"/>
      <c r="H99" s="3"/>
      <c r="I99" s="5"/>
    </row>
    <row r="100" spans="1:9" ht="15">
      <c r="A100" s="1"/>
      <c r="B100" s="127" t="s">
        <v>70</v>
      </c>
      <c r="C100" s="128"/>
      <c r="D100" s="128"/>
      <c r="E100" s="128"/>
      <c r="F100" s="128"/>
      <c r="G100" s="128"/>
      <c r="H100" s="128"/>
      <c r="I100" s="129"/>
    </row>
    <row r="101" spans="1:9" ht="15">
      <c r="A101" s="1"/>
      <c r="B101" s="2"/>
      <c r="C101" s="1"/>
      <c r="D101" s="1"/>
      <c r="E101" s="1"/>
      <c r="F101" s="1"/>
      <c r="G101" s="1"/>
      <c r="H101" s="3"/>
      <c r="I101" s="5"/>
    </row>
    <row r="102" spans="1:9" ht="15">
      <c r="A102" s="1"/>
      <c r="B102" s="121" t="s">
        <v>71</v>
      </c>
      <c r="C102" s="122"/>
      <c r="D102" s="122"/>
      <c r="E102" s="122"/>
      <c r="F102" s="122"/>
      <c r="G102" s="122"/>
      <c r="H102" s="123"/>
      <c r="I102" s="14">
        <f>I63+I75+I90</f>
        <v>0</v>
      </c>
    </row>
    <row r="103" spans="1:9" ht="15">
      <c r="A103" s="1"/>
      <c r="B103" s="17"/>
      <c r="C103" s="17"/>
      <c r="D103" s="17"/>
      <c r="E103" s="17"/>
      <c r="F103" s="17"/>
      <c r="G103" s="17"/>
      <c r="H103" s="18"/>
      <c r="I103" s="5"/>
    </row>
    <row r="104" spans="1:9" ht="15">
      <c r="A104" s="1"/>
      <c r="B104" s="121" t="s">
        <v>72</v>
      </c>
      <c r="C104" s="122"/>
      <c r="D104" s="122"/>
      <c r="E104" s="122"/>
      <c r="F104" s="122"/>
      <c r="G104" s="122"/>
      <c r="H104" s="123"/>
      <c r="I104" s="14">
        <f>I82+I96</f>
        <v>0</v>
      </c>
    </row>
    <row r="105" spans="1:9" ht="15">
      <c r="A105" s="1"/>
      <c r="B105" s="17"/>
      <c r="C105" s="17"/>
      <c r="D105" s="17"/>
      <c r="E105" s="17"/>
      <c r="F105" s="17"/>
      <c r="G105" s="17"/>
      <c r="H105" s="18"/>
      <c r="I105" s="5"/>
    </row>
    <row r="106" spans="1:9" ht="15">
      <c r="A106" s="1"/>
      <c r="B106" s="121" t="s">
        <v>51</v>
      </c>
      <c r="C106" s="122"/>
      <c r="D106" s="122"/>
      <c r="E106" s="122"/>
      <c r="F106" s="122"/>
      <c r="G106" s="122"/>
      <c r="H106" s="123"/>
      <c r="I106" s="14">
        <f>I63+I75+I82+I98</f>
        <v>0</v>
      </c>
    </row>
  </sheetData>
  <sheetProtection password="DFA0" sheet="1"/>
  <mergeCells count="81">
    <mergeCell ref="B102:H102"/>
    <mergeCell ref="B104:H104"/>
    <mergeCell ref="B106:H106"/>
    <mergeCell ref="C93:G93"/>
    <mergeCell ref="C94:G94"/>
    <mergeCell ref="C95:G95"/>
    <mergeCell ref="B96:G96"/>
    <mergeCell ref="B98:H98"/>
    <mergeCell ref="B100:I100"/>
    <mergeCell ref="B82:H82"/>
    <mergeCell ref="B90:G90"/>
    <mergeCell ref="B84:I84"/>
    <mergeCell ref="C86:G86"/>
    <mergeCell ref="C87:G87"/>
    <mergeCell ref="C88:G88"/>
    <mergeCell ref="C89:G89"/>
    <mergeCell ref="C60:H60"/>
    <mergeCell ref="C71:H71"/>
    <mergeCell ref="C72:H72"/>
    <mergeCell ref="C73:H73"/>
    <mergeCell ref="C74:H74"/>
    <mergeCell ref="C92:G92"/>
    <mergeCell ref="B77:I77"/>
    <mergeCell ref="C79:H79"/>
    <mergeCell ref="C80:H80"/>
    <mergeCell ref="C81:H81"/>
    <mergeCell ref="C58:H58"/>
    <mergeCell ref="C59:H59"/>
    <mergeCell ref="B75:H75"/>
    <mergeCell ref="B61:H61"/>
    <mergeCell ref="B63:H63"/>
    <mergeCell ref="B65:I65"/>
    <mergeCell ref="C67:H67"/>
    <mergeCell ref="C68:H68"/>
    <mergeCell ref="C69:H69"/>
    <mergeCell ref="C70:H70"/>
    <mergeCell ref="B55:G55"/>
    <mergeCell ref="C57:H57"/>
    <mergeCell ref="C40:G40"/>
    <mergeCell ref="C41:G41"/>
    <mergeCell ref="C42:G42"/>
    <mergeCell ref="C43:G43"/>
    <mergeCell ref="C44:G44"/>
    <mergeCell ref="B45:G45"/>
    <mergeCell ref="C48:G48"/>
    <mergeCell ref="C49:G49"/>
    <mergeCell ref="C35:G35"/>
    <mergeCell ref="B36:G36"/>
    <mergeCell ref="C38:G38"/>
    <mergeCell ref="C39:G39"/>
    <mergeCell ref="C53:G53"/>
    <mergeCell ref="C54:G54"/>
    <mergeCell ref="C50:G50"/>
    <mergeCell ref="C51:G51"/>
    <mergeCell ref="C52:G52"/>
    <mergeCell ref="C47:G47"/>
    <mergeCell ref="C18:G18"/>
    <mergeCell ref="C27:G27"/>
    <mergeCell ref="C29:G29"/>
    <mergeCell ref="B30:G30"/>
    <mergeCell ref="C32:G32"/>
    <mergeCell ref="C34:G34"/>
    <mergeCell ref="C16:G16"/>
    <mergeCell ref="C17:H17"/>
    <mergeCell ref="C33:G33"/>
    <mergeCell ref="B19:H19"/>
    <mergeCell ref="C21:G21"/>
    <mergeCell ref="C22:G22"/>
    <mergeCell ref="C23:G23"/>
    <mergeCell ref="C24:G24"/>
    <mergeCell ref="C25:G25"/>
    <mergeCell ref="C26:G26"/>
    <mergeCell ref="B9:I9"/>
    <mergeCell ref="B10:I10"/>
    <mergeCell ref="B12:H12"/>
    <mergeCell ref="B14:I14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5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57421875" style="37" customWidth="1"/>
    <col min="2" max="2" width="4.28125" style="37" customWidth="1"/>
    <col min="3" max="3" width="44.421875" style="37" customWidth="1"/>
    <col min="4" max="7" width="9.140625" style="37" customWidth="1"/>
    <col min="8" max="8" width="10.57421875" style="37" bestFit="1" customWidth="1"/>
    <col min="9" max="9" width="12.140625" style="37" customWidth="1"/>
    <col min="10" max="16384" width="9.140625" style="37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85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54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21" t="s">
        <v>129</v>
      </c>
      <c r="C8" s="122"/>
      <c r="D8" s="122"/>
      <c r="E8" s="122"/>
      <c r="F8" s="122"/>
      <c r="G8" s="122"/>
      <c r="H8" s="122"/>
      <c r="I8" s="123"/>
    </row>
    <row r="9" spans="1:9" ht="31.5" customHeight="1">
      <c r="A9" s="1"/>
      <c r="B9" s="150" t="s">
        <v>130</v>
      </c>
      <c r="C9" s="151"/>
      <c r="D9" s="151"/>
      <c r="E9" s="151"/>
      <c r="F9" s="151"/>
      <c r="G9" s="151"/>
      <c r="H9" s="151"/>
      <c r="I9" s="152"/>
    </row>
    <row r="10" spans="1:9" ht="15">
      <c r="A10" s="1"/>
      <c r="B10" s="115" t="s">
        <v>82</v>
      </c>
      <c r="C10" s="115"/>
      <c r="D10" s="115"/>
      <c r="E10" s="115"/>
      <c r="F10" s="115"/>
      <c r="G10" s="115"/>
      <c r="H10" s="115"/>
      <c r="I10" s="115"/>
    </row>
    <row r="11" spans="1:9" ht="15.75" thickBot="1">
      <c r="A11" s="1"/>
      <c r="B11" s="6"/>
      <c r="C11" s="6"/>
      <c r="D11" s="6"/>
      <c r="E11" s="6"/>
      <c r="F11" s="6"/>
      <c r="G11" s="6"/>
      <c r="H11" s="7"/>
      <c r="I11" s="6"/>
    </row>
    <row r="12" spans="1:9" ht="15.75" thickBot="1">
      <c r="A12" s="1"/>
      <c r="B12" s="121" t="s">
        <v>52</v>
      </c>
      <c r="C12" s="122"/>
      <c r="D12" s="122"/>
      <c r="E12" s="122"/>
      <c r="F12" s="122"/>
      <c r="G12" s="122"/>
      <c r="H12" s="122"/>
      <c r="I12" s="32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1:9" ht="15">
      <c r="A15" s="1"/>
      <c r="B15" s="2"/>
      <c r="C15" s="1"/>
      <c r="D15" s="1"/>
      <c r="E15" s="1"/>
      <c r="F15" s="1"/>
      <c r="G15" s="1"/>
      <c r="H15" s="3"/>
      <c r="I15" s="5"/>
    </row>
    <row r="16" spans="1:9" ht="15">
      <c r="A16" s="1"/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1:9" ht="15">
      <c r="A17" s="1"/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$I$12/220*100</f>
        <v>0</v>
      </c>
    </row>
    <row r="18" spans="1:9" ht="15">
      <c r="A18" s="1"/>
      <c r="B18" s="8">
        <v>2</v>
      </c>
      <c r="C18" s="124" t="s">
        <v>74</v>
      </c>
      <c r="D18" s="125"/>
      <c r="E18" s="125"/>
      <c r="F18" s="125"/>
      <c r="G18" s="126"/>
      <c r="H18" s="13">
        <v>0.4</v>
      </c>
      <c r="I18" s="12">
        <f>(ROUND(I17*H18,2))</f>
        <v>0</v>
      </c>
    </row>
    <row r="19" spans="1:9" ht="15">
      <c r="A19" s="1"/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1:9" ht="15">
      <c r="A20" s="1"/>
      <c r="B20" s="2"/>
      <c r="C20" s="1"/>
      <c r="D20" s="1"/>
      <c r="E20" s="1"/>
      <c r="F20" s="1"/>
      <c r="G20" s="1"/>
      <c r="H20" s="3"/>
      <c r="I20" s="5"/>
    </row>
    <row r="21" spans="1:9" ht="15">
      <c r="A21" s="1"/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1:9" ht="15">
      <c r="A22" s="1"/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1:9" ht="15">
      <c r="A23" s="1"/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1:9" ht="15">
      <c r="A24" s="1"/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1:9" ht="15">
      <c r="A25" s="1"/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1:9" ht="15">
      <c r="A26" s="1"/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1:9" ht="15">
      <c r="A27" s="1"/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1:9" ht="15">
      <c r="A28" s="1"/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1:9" ht="15">
      <c r="A29" s="1"/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1:9" ht="15">
      <c r="A30" s="1"/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1:9" ht="15">
      <c r="A31" s="1"/>
      <c r="B31" s="2"/>
      <c r="C31" s="1"/>
      <c r="D31" s="1"/>
      <c r="E31" s="1"/>
      <c r="F31" s="1"/>
      <c r="G31" s="1"/>
      <c r="H31" s="3"/>
      <c r="I31" s="5"/>
    </row>
    <row r="32" spans="1:9" ht="15">
      <c r="A32" s="1"/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1:9" ht="15">
      <c r="A33" s="1"/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1:9" ht="15">
      <c r="A34" s="1"/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1:9" ht="15">
      <c r="A35" s="1"/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1:9" ht="15">
      <c r="A36" s="1"/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1:9" ht="15">
      <c r="A37" s="1"/>
      <c r="B37" s="2"/>
      <c r="C37" s="1"/>
      <c r="D37" s="1"/>
      <c r="E37" s="1"/>
      <c r="F37" s="1"/>
      <c r="G37" s="1"/>
      <c r="H37" s="3"/>
      <c r="I37" s="5"/>
    </row>
    <row r="38" spans="1:9" ht="15">
      <c r="A38" s="1"/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1:9" ht="15">
      <c r="A39" s="1"/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1:9" ht="15">
      <c r="A40" s="1"/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1:9" ht="15">
      <c r="A41" s="1"/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1:9" ht="15">
      <c r="A42" s="1"/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1:9" ht="15">
      <c r="A43" s="1"/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1:9" ht="15">
      <c r="A44" s="1"/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1:9" ht="15">
      <c r="A45" s="1"/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1:9" ht="15">
      <c r="A46" s="1"/>
      <c r="B46" s="1"/>
      <c r="C46" s="1"/>
      <c r="D46" s="1"/>
      <c r="E46" s="1"/>
      <c r="F46" s="1"/>
      <c r="G46" s="1"/>
      <c r="H46" s="3"/>
      <c r="I46" s="5"/>
    </row>
    <row r="47" spans="1:9" ht="15">
      <c r="A47" s="1"/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1:9" ht="15">
      <c r="A48" s="1"/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1:9" ht="15">
      <c r="A49" s="1"/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1:9" ht="15">
      <c r="A50" s="1"/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1:9" ht="15">
      <c r="A51" s="1"/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1:9" ht="15">
      <c r="A52" s="1"/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1:9" ht="15">
      <c r="A53" s="1"/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1:9" ht="15">
      <c r="A54" s="1"/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1:9" ht="15">
      <c r="A55" s="1"/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1:9" ht="15">
      <c r="A56" s="1"/>
      <c r="B56" s="2"/>
      <c r="C56" s="1"/>
      <c r="D56" s="1"/>
      <c r="E56" s="1"/>
      <c r="F56" s="1"/>
      <c r="G56" s="1"/>
      <c r="H56" s="3"/>
      <c r="I56" s="5"/>
    </row>
    <row r="57" spans="1:9" ht="15">
      <c r="A57" s="1"/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1:9" ht="15">
      <c r="A58" s="1"/>
      <c r="B58" s="30">
        <v>1</v>
      </c>
      <c r="C58" s="130" t="s">
        <v>63</v>
      </c>
      <c r="D58" s="131"/>
      <c r="E58" s="131"/>
      <c r="F58" s="131"/>
      <c r="G58" s="131"/>
      <c r="H58" s="132"/>
      <c r="I58" s="31">
        <v>0</v>
      </c>
    </row>
    <row r="59" spans="1:9" ht="15">
      <c r="A59" s="1"/>
      <c r="B59" s="30">
        <v>2</v>
      </c>
      <c r="C59" s="130"/>
      <c r="D59" s="131"/>
      <c r="E59" s="131"/>
      <c r="F59" s="131"/>
      <c r="G59" s="131"/>
      <c r="H59" s="132"/>
      <c r="I59" s="31"/>
    </row>
    <row r="60" spans="1:9" ht="15">
      <c r="A60" s="1"/>
      <c r="B60" s="30">
        <v>3</v>
      </c>
      <c r="C60" s="130"/>
      <c r="D60" s="131"/>
      <c r="E60" s="131"/>
      <c r="F60" s="131"/>
      <c r="G60" s="131"/>
      <c r="H60" s="132"/>
      <c r="I60" s="31"/>
    </row>
    <row r="61" spans="1:9" ht="15">
      <c r="A61" s="1"/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1:9" ht="15">
      <c r="A62" s="1"/>
      <c r="B62" s="2"/>
      <c r="C62" s="1"/>
      <c r="D62" s="1"/>
      <c r="E62" s="1"/>
      <c r="F62" s="1"/>
      <c r="G62" s="1"/>
      <c r="H62" s="3"/>
      <c r="I62" s="5"/>
    </row>
    <row r="63" spans="1:9" ht="15">
      <c r="A63" s="1"/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1:9" ht="15">
      <c r="A64" s="1"/>
      <c r="B64" s="2"/>
      <c r="C64" s="1"/>
      <c r="D64" s="1"/>
      <c r="E64" s="1"/>
      <c r="F64" s="1"/>
      <c r="G64" s="1"/>
      <c r="H64" s="3"/>
      <c r="I64" s="5"/>
    </row>
    <row r="65" spans="1:9" ht="15">
      <c r="A65" s="1"/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1:9" ht="15">
      <c r="A66" s="1"/>
      <c r="B66" s="2"/>
      <c r="C66" s="1"/>
      <c r="D66" s="1"/>
      <c r="E66" s="1"/>
      <c r="F66" s="1"/>
      <c r="G66" s="1"/>
      <c r="H66" s="3"/>
      <c r="I66" s="5"/>
    </row>
    <row r="67" spans="1:9" ht="15">
      <c r="A67" s="1"/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1:9" ht="15">
      <c r="A68" s="1"/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1:9" ht="15">
      <c r="A69" s="1"/>
      <c r="B69" s="30">
        <v>2</v>
      </c>
      <c r="C69" s="130" t="s">
        <v>79</v>
      </c>
      <c r="D69" s="131"/>
      <c r="E69" s="131"/>
      <c r="F69" s="131"/>
      <c r="G69" s="131"/>
      <c r="H69" s="132"/>
      <c r="I69" s="31">
        <v>0</v>
      </c>
    </row>
    <row r="70" spans="1:9" ht="15">
      <c r="A70" s="1"/>
      <c r="B70" s="30">
        <v>3</v>
      </c>
      <c r="C70" s="130" t="s">
        <v>65</v>
      </c>
      <c r="D70" s="131"/>
      <c r="E70" s="131"/>
      <c r="F70" s="131"/>
      <c r="G70" s="131"/>
      <c r="H70" s="132"/>
      <c r="I70" s="31">
        <v>0</v>
      </c>
    </row>
    <row r="71" spans="1:9" ht="15">
      <c r="A71" s="1"/>
      <c r="B71" s="30">
        <v>4</v>
      </c>
      <c r="C71" s="130" t="s">
        <v>66</v>
      </c>
      <c r="D71" s="131"/>
      <c r="E71" s="131"/>
      <c r="F71" s="131"/>
      <c r="G71" s="131"/>
      <c r="H71" s="132"/>
      <c r="I71" s="31">
        <v>0</v>
      </c>
    </row>
    <row r="72" spans="1:9" ht="15">
      <c r="A72" s="1"/>
      <c r="B72" s="30">
        <v>5</v>
      </c>
      <c r="C72" s="130" t="s">
        <v>35</v>
      </c>
      <c r="D72" s="131"/>
      <c r="E72" s="131"/>
      <c r="F72" s="131"/>
      <c r="G72" s="131"/>
      <c r="H72" s="132"/>
      <c r="I72" s="31">
        <v>0</v>
      </c>
    </row>
    <row r="73" spans="1:9" ht="15">
      <c r="A73" s="1"/>
      <c r="B73" s="30">
        <v>6</v>
      </c>
      <c r="C73" s="130" t="s">
        <v>36</v>
      </c>
      <c r="D73" s="131"/>
      <c r="E73" s="131"/>
      <c r="F73" s="131"/>
      <c r="G73" s="131"/>
      <c r="H73" s="132"/>
      <c r="I73" s="31">
        <v>0</v>
      </c>
    </row>
    <row r="74" spans="1:9" ht="15">
      <c r="A74" s="1"/>
      <c r="B74" s="121" t="s">
        <v>37</v>
      </c>
      <c r="C74" s="122"/>
      <c r="D74" s="122"/>
      <c r="E74" s="122"/>
      <c r="F74" s="122"/>
      <c r="G74" s="122"/>
      <c r="H74" s="123"/>
      <c r="I74" s="14">
        <f>SUM(I68:I73)</f>
        <v>0</v>
      </c>
    </row>
    <row r="75" spans="1:9" ht="15">
      <c r="A75" s="1"/>
      <c r="B75" s="2"/>
      <c r="C75" s="1"/>
      <c r="D75" s="1"/>
      <c r="E75" s="1"/>
      <c r="F75" s="1"/>
      <c r="G75" s="1"/>
      <c r="H75" s="3"/>
      <c r="I75" s="5"/>
    </row>
    <row r="76" spans="1:9" ht="15">
      <c r="A76" s="1"/>
      <c r="B76" s="127" t="s">
        <v>38</v>
      </c>
      <c r="C76" s="128"/>
      <c r="D76" s="128"/>
      <c r="E76" s="128"/>
      <c r="F76" s="128"/>
      <c r="G76" s="128"/>
      <c r="H76" s="128"/>
      <c r="I76" s="129"/>
    </row>
    <row r="77" spans="1:9" ht="15">
      <c r="A77" s="1"/>
      <c r="B77" s="2"/>
      <c r="C77" s="1"/>
      <c r="D77" s="1"/>
      <c r="E77" s="1"/>
      <c r="F77" s="1"/>
      <c r="G77" s="1"/>
      <c r="H77" s="3"/>
      <c r="I77" s="5"/>
    </row>
    <row r="78" spans="1:9" ht="15">
      <c r="A78" s="1"/>
      <c r="B78" s="8" t="s">
        <v>15</v>
      </c>
      <c r="C78" s="121" t="s">
        <v>41</v>
      </c>
      <c r="D78" s="122"/>
      <c r="E78" s="122"/>
      <c r="F78" s="122"/>
      <c r="G78" s="122"/>
      <c r="H78" s="123"/>
      <c r="I78" s="10" t="s">
        <v>4</v>
      </c>
    </row>
    <row r="79" spans="1:9" ht="15">
      <c r="A79" s="1"/>
      <c r="B79" s="30">
        <v>1</v>
      </c>
      <c r="C79" s="130" t="s">
        <v>40</v>
      </c>
      <c r="D79" s="131"/>
      <c r="E79" s="131"/>
      <c r="F79" s="131"/>
      <c r="G79" s="131"/>
      <c r="H79" s="132"/>
      <c r="I79" s="31">
        <v>0</v>
      </c>
    </row>
    <row r="80" spans="1:9" ht="15">
      <c r="A80" s="1"/>
      <c r="B80" s="30">
        <v>2</v>
      </c>
      <c r="C80" s="130" t="s">
        <v>75</v>
      </c>
      <c r="D80" s="131"/>
      <c r="E80" s="131"/>
      <c r="F80" s="131"/>
      <c r="G80" s="131"/>
      <c r="H80" s="132"/>
      <c r="I80" s="31">
        <v>0</v>
      </c>
    </row>
    <row r="81" spans="1:9" ht="15">
      <c r="A81" s="1"/>
      <c r="B81" s="134" t="s">
        <v>39</v>
      </c>
      <c r="C81" s="135"/>
      <c r="D81" s="135"/>
      <c r="E81" s="135"/>
      <c r="F81" s="135"/>
      <c r="G81" s="135"/>
      <c r="H81" s="136"/>
      <c r="I81" s="14">
        <f>SUM(I79:I80)</f>
        <v>0</v>
      </c>
    </row>
    <row r="82" spans="1:9" ht="15">
      <c r="A82" s="1"/>
      <c r="B82" s="2"/>
      <c r="C82" s="1"/>
      <c r="D82" s="1"/>
      <c r="E82" s="1"/>
      <c r="F82" s="1"/>
      <c r="G82" s="1"/>
      <c r="H82" s="3"/>
      <c r="I82" s="5"/>
    </row>
    <row r="83" spans="1:9" ht="15">
      <c r="A83" s="1"/>
      <c r="B83" s="127" t="s">
        <v>46</v>
      </c>
      <c r="C83" s="128"/>
      <c r="D83" s="128"/>
      <c r="E83" s="128"/>
      <c r="F83" s="128"/>
      <c r="G83" s="128"/>
      <c r="H83" s="128"/>
      <c r="I83" s="129"/>
    </row>
    <row r="84" spans="1:9" ht="15">
      <c r="A84" s="1"/>
      <c r="B84" s="2"/>
      <c r="C84" s="1"/>
      <c r="D84" s="1"/>
      <c r="E84" s="1"/>
      <c r="F84" s="1"/>
      <c r="G84" s="1"/>
      <c r="H84" s="3"/>
      <c r="I84" s="5"/>
    </row>
    <row r="85" spans="1:9" ht="15">
      <c r="A85" s="1"/>
      <c r="B85" s="8" t="s">
        <v>15</v>
      </c>
      <c r="C85" s="121" t="s">
        <v>57</v>
      </c>
      <c r="D85" s="122"/>
      <c r="E85" s="122"/>
      <c r="F85" s="122"/>
      <c r="G85" s="123"/>
      <c r="H85" s="9" t="s">
        <v>3</v>
      </c>
      <c r="I85" s="10" t="s">
        <v>4</v>
      </c>
    </row>
    <row r="86" spans="1:9" ht="15">
      <c r="A86" s="1"/>
      <c r="B86" s="8">
        <v>1</v>
      </c>
      <c r="C86" s="124" t="s">
        <v>47</v>
      </c>
      <c r="D86" s="125"/>
      <c r="E86" s="125"/>
      <c r="F86" s="125"/>
      <c r="G86" s="126"/>
      <c r="H86" s="73">
        <v>0.076</v>
      </c>
      <c r="I86" s="12">
        <f>$I$89/$H$89*H86</f>
        <v>0</v>
      </c>
    </row>
    <row r="87" spans="1:9" ht="15">
      <c r="A87" s="1"/>
      <c r="B87" s="8">
        <v>2</v>
      </c>
      <c r="C87" s="124" t="s">
        <v>48</v>
      </c>
      <c r="D87" s="125"/>
      <c r="E87" s="125"/>
      <c r="F87" s="125"/>
      <c r="G87" s="126"/>
      <c r="H87" s="73">
        <v>0.0165</v>
      </c>
      <c r="I87" s="12">
        <f>$I$89/$H$89*H87</f>
        <v>0</v>
      </c>
    </row>
    <row r="88" spans="1:9" ht="15">
      <c r="A88" s="1"/>
      <c r="B88" s="8">
        <v>3</v>
      </c>
      <c r="C88" s="124" t="s">
        <v>49</v>
      </c>
      <c r="D88" s="125"/>
      <c r="E88" s="125"/>
      <c r="F88" s="125"/>
      <c r="G88" s="126"/>
      <c r="H88" s="13">
        <v>0.05</v>
      </c>
      <c r="I88" s="12">
        <f>$I$89/$H$89*H88</f>
        <v>0</v>
      </c>
    </row>
    <row r="89" spans="1:9" ht="15">
      <c r="A89" s="1"/>
      <c r="B89" s="121" t="s">
        <v>2</v>
      </c>
      <c r="C89" s="122"/>
      <c r="D89" s="122"/>
      <c r="E89" s="122"/>
      <c r="F89" s="122"/>
      <c r="G89" s="123"/>
      <c r="H89" s="16">
        <f>SUM(H86:H88)</f>
        <v>0.14250000000000002</v>
      </c>
      <c r="I89" s="14">
        <f>ROUND(((I63+I74)*$H$89)/(1-$H$89),2)</f>
        <v>0</v>
      </c>
    </row>
    <row r="90" spans="1:9" ht="15">
      <c r="A90" s="1"/>
      <c r="B90" s="2"/>
      <c r="C90" s="1"/>
      <c r="D90" s="1"/>
      <c r="E90" s="1"/>
      <c r="F90" s="1"/>
      <c r="G90" s="1"/>
      <c r="H90" s="3"/>
      <c r="I90" s="5"/>
    </row>
    <row r="91" spans="1:9" ht="15">
      <c r="A91" s="1"/>
      <c r="B91" s="8" t="s">
        <v>15</v>
      </c>
      <c r="C91" s="121" t="s">
        <v>58</v>
      </c>
      <c r="D91" s="122"/>
      <c r="E91" s="122"/>
      <c r="F91" s="122"/>
      <c r="G91" s="123"/>
      <c r="H91" s="9" t="s">
        <v>3</v>
      </c>
      <c r="I91" s="10" t="s">
        <v>4</v>
      </c>
    </row>
    <row r="92" spans="1:9" ht="15">
      <c r="A92" s="1"/>
      <c r="B92" s="8">
        <v>1</v>
      </c>
      <c r="C92" s="124" t="s">
        <v>47</v>
      </c>
      <c r="D92" s="125"/>
      <c r="E92" s="125"/>
      <c r="F92" s="125"/>
      <c r="G92" s="126"/>
      <c r="H92" s="73">
        <v>0.076</v>
      </c>
      <c r="I92" s="12">
        <f>$I$95/$H$95*H92</f>
        <v>0</v>
      </c>
    </row>
    <row r="93" spans="1:9" ht="15">
      <c r="A93" s="1"/>
      <c r="B93" s="8">
        <v>2</v>
      </c>
      <c r="C93" s="124" t="s">
        <v>48</v>
      </c>
      <c r="D93" s="125"/>
      <c r="E93" s="125"/>
      <c r="F93" s="125"/>
      <c r="G93" s="126"/>
      <c r="H93" s="73">
        <v>0.0165</v>
      </c>
      <c r="I93" s="12">
        <f>$I$95/$H$95*H93</f>
        <v>0</v>
      </c>
    </row>
    <row r="94" spans="1:9" ht="15">
      <c r="A94" s="1"/>
      <c r="B94" s="8">
        <v>3</v>
      </c>
      <c r="C94" s="124" t="s">
        <v>49</v>
      </c>
      <c r="D94" s="125"/>
      <c r="E94" s="125"/>
      <c r="F94" s="125"/>
      <c r="G94" s="126"/>
      <c r="H94" s="13">
        <v>0.05</v>
      </c>
      <c r="I94" s="12">
        <f>$I$95/$H$95*H94</f>
        <v>0</v>
      </c>
    </row>
    <row r="95" spans="1:9" ht="15">
      <c r="A95" s="1"/>
      <c r="B95" s="121" t="s">
        <v>2</v>
      </c>
      <c r="C95" s="122"/>
      <c r="D95" s="122"/>
      <c r="E95" s="122"/>
      <c r="F95" s="122"/>
      <c r="G95" s="123"/>
      <c r="H95" s="16">
        <f>SUM(H92:H94)</f>
        <v>0.14250000000000002</v>
      </c>
      <c r="I95" s="14">
        <f>ROUND(((I81)*$H$89)/(1-$H$89),2)</f>
        <v>0</v>
      </c>
    </row>
    <row r="96" spans="1:9" ht="15">
      <c r="A96" s="1"/>
      <c r="B96" s="2"/>
      <c r="C96" s="1"/>
      <c r="D96" s="1"/>
      <c r="E96" s="1"/>
      <c r="F96" s="1"/>
      <c r="G96" s="1"/>
      <c r="H96" s="3"/>
      <c r="I96" s="5"/>
    </row>
    <row r="97" spans="1:9" ht="15">
      <c r="A97" s="1"/>
      <c r="B97" s="121" t="s">
        <v>50</v>
      </c>
      <c r="C97" s="122"/>
      <c r="D97" s="122"/>
      <c r="E97" s="122"/>
      <c r="F97" s="122"/>
      <c r="G97" s="122"/>
      <c r="H97" s="123"/>
      <c r="I97" s="14">
        <f>I95+I89</f>
        <v>0</v>
      </c>
    </row>
    <row r="98" spans="1:9" ht="15">
      <c r="A98" s="1"/>
      <c r="B98" s="2"/>
      <c r="C98" s="1"/>
      <c r="D98" s="1"/>
      <c r="E98" s="1"/>
      <c r="F98" s="1"/>
      <c r="G98" s="1"/>
      <c r="H98" s="3"/>
      <c r="I98" s="5"/>
    </row>
    <row r="99" spans="1:9" ht="15">
      <c r="A99" s="1"/>
      <c r="B99" s="127" t="s">
        <v>70</v>
      </c>
      <c r="C99" s="128"/>
      <c r="D99" s="128"/>
      <c r="E99" s="128"/>
      <c r="F99" s="128"/>
      <c r="G99" s="128"/>
      <c r="H99" s="128"/>
      <c r="I99" s="129"/>
    </row>
    <row r="100" spans="1:9" ht="15">
      <c r="A100" s="1"/>
      <c r="B100" s="2"/>
      <c r="C100" s="1"/>
      <c r="D100" s="1"/>
      <c r="E100" s="1"/>
      <c r="F100" s="1"/>
      <c r="G100" s="1"/>
      <c r="H100" s="3"/>
      <c r="I100" s="5"/>
    </row>
    <row r="101" spans="1:9" ht="15">
      <c r="A101" s="1"/>
      <c r="B101" s="121" t="s">
        <v>71</v>
      </c>
      <c r="C101" s="122"/>
      <c r="D101" s="122"/>
      <c r="E101" s="122"/>
      <c r="F101" s="122"/>
      <c r="G101" s="122"/>
      <c r="H101" s="123"/>
      <c r="I101" s="14">
        <f>I63+I74+I89</f>
        <v>0</v>
      </c>
    </row>
    <row r="102" spans="1:9" ht="15">
      <c r="A102" s="1"/>
      <c r="B102" s="17"/>
      <c r="C102" s="17"/>
      <c r="D102" s="17"/>
      <c r="E102" s="17"/>
      <c r="F102" s="17"/>
      <c r="G102" s="17"/>
      <c r="H102" s="18"/>
      <c r="I102" s="5"/>
    </row>
    <row r="103" spans="1:9" ht="15">
      <c r="A103" s="1"/>
      <c r="B103" s="121" t="s">
        <v>72</v>
      </c>
      <c r="C103" s="122"/>
      <c r="D103" s="122"/>
      <c r="E103" s="122"/>
      <c r="F103" s="122"/>
      <c r="G103" s="122"/>
      <c r="H103" s="123"/>
      <c r="I103" s="14">
        <f>I81+I95</f>
        <v>0</v>
      </c>
    </row>
    <row r="104" spans="1:9" ht="15">
      <c r="A104" s="1"/>
      <c r="B104" s="17"/>
      <c r="C104" s="17"/>
      <c r="D104" s="17"/>
      <c r="E104" s="17"/>
      <c r="F104" s="17"/>
      <c r="G104" s="17"/>
      <c r="H104" s="18"/>
      <c r="I104" s="5"/>
    </row>
    <row r="105" spans="1:9" ht="15">
      <c r="A105" s="1"/>
      <c r="B105" s="121" t="s">
        <v>51</v>
      </c>
      <c r="C105" s="122"/>
      <c r="D105" s="122"/>
      <c r="E105" s="122"/>
      <c r="F105" s="122"/>
      <c r="G105" s="122"/>
      <c r="H105" s="123"/>
      <c r="I105" s="14">
        <f>I63+I74+I81+I97</f>
        <v>0</v>
      </c>
    </row>
  </sheetData>
  <sheetProtection password="DFA0" sheet="1"/>
  <mergeCells count="80">
    <mergeCell ref="B103:H103"/>
    <mergeCell ref="B105:H105"/>
    <mergeCell ref="C92:G92"/>
    <mergeCell ref="C93:G93"/>
    <mergeCell ref="C94:G94"/>
    <mergeCell ref="B95:G95"/>
    <mergeCell ref="B97:H97"/>
    <mergeCell ref="B99:I99"/>
    <mergeCell ref="B101:H101"/>
    <mergeCell ref="B83:I83"/>
    <mergeCell ref="C85:G85"/>
    <mergeCell ref="C86:G86"/>
    <mergeCell ref="C87:G87"/>
    <mergeCell ref="C88:G88"/>
    <mergeCell ref="B89:G89"/>
    <mergeCell ref="C60:H60"/>
    <mergeCell ref="C71:H71"/>
    <mergeCell ref="C72:H72"/>
    <mergeCell ref="C73:H73"/>
    <mergeCell ref="C91:G91"/>
    <mergeCell ref="B76:I76"/>
    <mergeCell ref="C78:H78"/>
    <mergeCell ref="C79:H79"/>
    <mergeCell ref="C80:H80"/>
    <mergeCell ref="B81:H81"/>
    <mergeCell ref="C58:H58"/>
    <mergeCell ref="C59:H59"/>
    <mergeCell ref="B74:H74"/>
    <mergeCell ref="B61:H61"/>
    <mergeCell ref="B63:H63"/>
    <mergeCell ref="B65:I65"/>
    <mergeCell ref="C67:H67"/>
    <mergeCell ref="C68:H68"/>
    <mergeCell ref="C69:H69"/>
    <mergeCell ref="C70:H70"/>
    <mergeCell ref="B55:G55"/>
    <mergeCell ref="C57:H57"/>
    <mergeCell ref="C40:G40"/>
    <mergeCell ref="C41:G41"/>
    <mergeCell ref="C42:G42"/>
    <mergeCell ref="C43:G43"/>
    <mergeCell ref="C44:G44"/>
    <mergeCell ref="B45:G45"/>
    <mergeCell ref="C48:G48"/>
    <mergeCell ref="C49:G49"/>
    <mergeCell ref="C35:G35"/>
    <mergeCell ref="B36:G36"/>
    <mergeCell ref="C38:G38"/>
    <mergeCell ref="C39:G39"/>
    <mergeCell ref="C53:G53"/>
    <mergeCell ref="C54:G54"/>
    <mergeCell ref="C50:G50"/>
    <mergeCell ref="C51:G51"/>
    <mergeCell ref="C52:G52"/>
    <mergeCell ref="C47:G47"/>
    <mergeCell ref="C18:G18"/>
    <mergeCell ref="C27:G27"/>
    <mergeCell ref="C29:G29"/>
    <mergeCell ref="B30:G30"/>
    <mergeCell ref="C32:G32"/>
    <mergeCell ref="C34:G34"/>
    <mergeCell ref="C16:G16"/>
    <mergeCell ref="C17:H17"/>
    <mergeCell ref="C33:G33"/>
    <mergeCell ref="B19:H19"/>
    <mergeCell ref="C21:G21"/>
    <mergeCell ref="C22:G22"/>
    <mergeCell ref="C23:G23"/>
    <mergeCell ref="C24:G24"/>
    <mergeCell ref="C25:G25"/>
    <mergeCell ref="C26:G26"/>
    <mergeCell ref="B9:I9"/>
    <mergeCell ref="B10:I10"/>
    <mergeCell ref="B12:H12"/>
    <mergeCell ref="B14:I14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6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57421875" style="37" customWidth="1"/>
    <col min="2" max="2" width="4.57421875" style="37" customWidth="1"/>
    <col min="3" max="3" width="45.7109375" style="37" customWidth="1"/>
    <col min="4" max="7" width="9.140625" style="37" customWidth="1"/>
    <col min="8" max="8" width="10.57421875" style="37" bestFit="1" customWidth="1"/>
    <col min="9" max="9" width="12.00390625" style="37" customWidth="1"/>
    <col min="10" max="16384" width="9.140625" style="37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85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88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21" t="s">
        <v>135</v>
      </c>
      <c r="C8" s="122"/>
      <c r="D8" s="122"/>
      <c r="E8" s="122"/>
      <c r="F8" s="122"/>
      <c r="G8" s="122"/>
      <c r="H8" s="122"/>
      <c r="I8" s="123"/>
    </row>
    <row r="9" spans="1:9" ht="29.25" customHeight="1">
      <c r="A9" s="1"/>
      <c r="B9" s="150" t="s">
        <v>136</v>
      </c>
      <c r="C9" s="151"/>
      <c r="D9" s="151"/>
      <c r="E9" s="151"/>
      <c r="F9" s="151"/>
      <c r="G9" s="151"/>
      <c r="H9" s="151"/>
      <c r="I9" s="152"/>
    </row>
    <row r="10" spans="1:9" ht="15">
      <c r="A10" s="1"/>
      <c r="B10" s="115" t="s">
        <v>82</v>
      </c>
      <c r="C10" s="115"/>
      <c r="D10" s="115"/>
      <c r="E10" s="115"/>
      <c r="F10" s="115"/>
      <c r="G10" s="115"/>
      <c r="H10" s="115"/>
      <c r="I10" s="115"/>
    </row>
    <row r="11" spans="1:9" ht="15.75" thickBot="1">
      <c r="A11" s="1"/>
      <c r="B11" s="6"/>
      <c r="C11" s="6"/>
      <c r="D11" s="6"/>
      <c r="E11" s="6"/>
      <c r="F11" s="6"/>
      <c r="G11" s="6"/>
      <c r="H11" s="7"/>
      <c r="I11" s="6"/>
    </row>
    <row r="12" spans="1:9" ht="15.75" thickBot="1">
      <c r="A12" s="1"/>
      <c r="B12" s="121" t="s">
        <v>52</v>
      </c>
      <c r="C12" s="122"/>
      <c r="D12" s="122"/>
      <c r="E12" s="122"/>
      <c r="F12" s="122"/>
      <c r="G12" s="122"/>
      <c r="H12" s="122"/>
      <c r="I12" s="32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1:9" ht="15">
      <c r="A15" s="1"/>
      <c r="B15" s="2"/>
      <c r="C15" s="1"/>
      <c r="D15" s="1"/>
      <c r="E15" s="1"/>
      <c r="F15" s="1"/>
      <c r="G15" s="1"/>
      <c r="H15" s="3"/>
      <c r="I15" s="5"/>
    </row>
    <row r="16" spans="1:9" ht="15">
      <c r="A16" s="1"/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1:9" ht="15">
      <c r="A17" s="1"/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$I$12/220*75</f>
        <v>0</v>
      </c>
    </row>
    <row r="18" spans="1:9" ht="15">
      <c r="A18" s="1"/>
      <c r="B18" s="8">
        <v>2</v>
      </c>
      <c r="C18" s="124" t="s">
        <v>74</v>
      </c>
      <c r="D18" s="125"/>
      <c r="E18" s="125"/>
      <c r="F18" s="125"/>
      <c r="G18" s="126"/>
      <c r="H18" s="13">
        <v>0.4</v>
      </c>
      <c r="I18" s="12">
        <f>(ROUND(I17*H18,2))</f>
        <v>0</v>
      </c>
    </row>
    <row r="19" spans="1:9" ht="15">
      <c r="A19" s="1"/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1:9" ht="15">
      <c r="A20" s="1"/>
      <c r="B20" s="2"/>
      <c r="C20" s="1"/>
      <c r="D20" s="1"/>
      <c r="E20" s="1"/>
      <c r="F20" s="1"/>
      <c r="G20" s="1"/>
      <c r="H20" s="3"/>
      <c r="I20" s="5"/>
    </row>
    <row r="21" spans="1:9" ht="15">
      <c r="A21" s="1"/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1:9" ht="15">
      <c r="A22" s="1"/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1:9" ht="15">
      <c r="A23" s="1"/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1:9" ht="15">
      <c r="A24" s="1"/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1:9" ht="15">
      <c r="A25" s="1"/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1:9" ht="15">
      <c r="A26" s="1"/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1:9" ht="15">
      <c r="A27" s="1"/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1:9" ht="15">
      <c r="A28" s="1"/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1:9" ht="15">
      <c r="A29" s="1"/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1:9" ht="15">
      <c r="A30" s="1"/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1:9" ht="15">
      <c r="A31" s="1"/>
      <c r="B31" s="2"/>
      <c r="C31" s="1"/>
      <c r="D31" s="1"/>
      <c r="E31" s="1"/>
      <c r="F31" s="1"/>
      <c r="G31" s="1"/>
      <c r="H31" s="3"/>
      <c r="I31" s="5"/>
    </row>
    <row r="32" spans="1:9" ht="15">
      <c r="A32" s="1"/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1:9" ht="15">
      <c r="A33" s="1"/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1:9" ht="15">
      <c r="A34" s="1"/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1:9" ht="15">
      <c r="A35" s="1"/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1:9" ht="15">
      <c r="A36" s="1"/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1:9" ht="15">
      <c r="A37" s="1"/>
      <c r="B37" s="2"/>
      <c r="C37" s="1"/>
      <c r="D37" s="1"/>
      <c r="E37" s="1"/>
      <c r="F37" s="1"/>
      <c r="G37" s="1"/>
      <c r="H37" s="3"/>
      <c r="I37" s="5"/>
    </row>
    <row r="38" spans="1:9" ht="15">
      <c r="A38" s="1"/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1:9" ht="15">
      <c r="A39" s="1"/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1:9" ht="15">
      <c r="A40" s="1"/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1:9" ht="15">
      <c r="A41" s="1"/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1:9" ht="15">
      <c r="A42" s="1"/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1:9" ht="15">
      <c r="A43" s="1"/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1:9" ht="15">
      <c r="A44" s="1"/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1:9" ht="15">
      <c r="A45" s="1"/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1:9" ht="15">
      <c r="A46" s="1"/>
      <c r="B46" s="1"/>
      <c r="C46" s="1"/>
      <c r="D46" s="1"/>
      <c r="E46" s="1"/>
      <c r="F46" s="1"/>
      <c r="G46" s="1"/>
      <c r="H46" s="3"/>
      <c r="I46" s="5"/>
    </row>
    <row r="47" spans="1:9" ht="15">
      <c r="A47" s="1"/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1:9" ht="15">
      <c r="A48" s="1"/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1:9" ht="15">
      <c r="A49" s="1"/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1:9" ht="15">
      <c r="A50" s="1"/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1:9" ht="15">
      <c r="A51" s="1"/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1:9" ht="15">
      <c r="A52" s="1"/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1:9" ht="15">
      <c r="A53" s="1"/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1:9" ht="15">
      <c r="A54" s="1"/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1:9" ht="15">
      <c r="A55" s="1"/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1:9" ht="15">
      <c r="A56" s="1"/>
      <c r="B56" s="2"/>
      <c r="C56" s="1"/>
      <c r="D56" s="1"/>
      <c r="E56" s="1"/>
      <c r="F56" s="1"/>
      <c r="G56" s="1"/>
      <c r="H56" s="3"/>
      <c r="I56" s="5"/>
    </row>
    <row r="57" spans="1:9" ht="15">
      <c r="A57" s="1"/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1:9" ht="15">
      <c r="A58" s="1"/>
      <c r="B58" s="30">
        <v>1</v>
      </c>
      <c r="C58" s="130" t="s">
        <v>63</v>
      </c>
      <c r="D58" s="131"/>
      <c r="E58" s="131"/>
      <c r="F58" s="131"/>
      <c r="G58" s="131"/>
      <c r="H58" s="132"/>
      <c r="I58" s="31">
        <v>0</v>
      </c>
    </row>
    <row r="59" spans="1:9" ht="15">
      <c r="A59" s="1"/>
      <c r="B59" s="30">
        <v>2</v>
      </c>
      <c r="C59" s="130"/>
      <c r="D59" s="131"/>
      <c r="E59" s="131"/>
      <c r="F59" s="131"/>
      <c r="G59" s="131"/>
      <c r="H59" s="132"/>
      <c r="I59" s="31"/>
    </row>
    <row r="60" spans="1:9" ht="15">
      <c r="A60" s="1"/>
      <c r="B60" s="30">
        <v>3</v>
      </c>
      <c r="C60" s="130"/>
      <c r="D60" s="131"/>
      <c r="E60" s="131"/>
      <c r="F60" s="131"/>
      <c r="G60" s="131"/>
      <c r="H60" s="132"/>
      <c r="I60" s="31"/>
    </row>
    <row r="61" spans="1:9" ht="15">
      <c r="A61" s="1"/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1:9" ht="15">
      <c r="A62" s="1"/>
      <c r="B62" s="2"/>
      <c r="C62" s="1"/>
      <c r="D62" s="1"/>
      <c r="E62" s="1"/>
      <c r="F62" s="1"/>
      <c r="G62" s="1"/>
      <c r="H62" s="3"/>
      <c r="I62" s="5"/>
    </row>
    <row r="63" spans="1:9" ht="15">
      <c r="A63" s="1"/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1:9" ht="15">
      <c r="A64" s="1"/>
      <c r="B64" s="2"/>
      <c r="C64" s="1"/>
      <c r="D64" s="1"/>
      <c r="E64" s="1"/>
      <c r="F64" s="1"/>
      <c r="G64" s="1"/>
      <c r="H64" s="3"/>
      <c r="I64" s="5"/>
    </row>
    <row r="65" spans="1:9" ht="15">
      <c r="A65" s="1"/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1:9" ht="15">
      <c r="A66" s="1"/>
      <c r="B66" s="2"/>
      <c r="C66" s="1"/>
      <c r="D66" s="1"/>
      <c r="E66" s="1"/>
      <c r="F66" s="1"/>
      <c r="G66" s="1"/>
      <c r="H66" s="3"/>
      <c r="I66" s="5"/>
    </row>
    <row r="67" spans="1:9" ht="15">
      <c r="A67" s="1"/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1:9" ht="15">
      <c r="A68" s="1"/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1:9" ht="15">
      <c r="A69" s="1"/>
      <c r="B69" s="30">
        <v>2</v>
      </c>
      <c r="C69" s="130" t="s">
        <v>79</v>
      </c>
      <c r="D69" s="131"/>
      <c r="E69" s="131"/>
      <c r="F69" s="131"/>
      <c r="G69" s="131"/>
      <c r="H69" s="132"/>
      <c r="I69" s="31">
        <v>0</v>
      </c>
    </row>
    <row r="70" spans="1:9" ht="15">
      <c r="A70" s="1"/>
      <c r="B70" s="30">
        <v>3</v>
      </c>
      <c r="C70" s="130" t="s">
        <v>65</v>
      </c>
      <c r="D70" s="131"/>
      <c r="E70" s="131"/>
      <c r="F70" s="131"/>
      <c r="G70" s="131"/>
      <c r="H70" s="132"/>
      <c r="I70" s="31">
        <v>0</v>
      </c>
    </row>
    <row r="71" spans="1:9" ht="15">
      <c r="A71" s="1"/>
      <c r="B71" s="30">
        <v>4</v>
      </c>
      <c r="C71" s="130" t="s">
        <v>66</v>
      </c>
      <c r="D71" s="131"/>
      <c r="E71" s="131"/>
      <c r="F71" s="131"/>
      <c r="G71" s="131"/>
      <c r="H71" s="132"/>
      <c r="I71" s="31">
        <v>0</v>
      </c>
    </row>
    <row r="72" spans="1:9" ht="15">
      <c r="A72" s="1"/>
      <c r="B72" s="30">
        <v>5</v>
      </c>
      <c r="C72" s="130" t="s">
        <v>67</v>
      </c>
      <c r="D72" s="131"/>
      <c r="E72" s="131"/>
      <c r="F72" s="131"/>
      <c r="G72" s="131"/>
      <c r="H72" s="132"/>
      <c r="I72" s="31">
        <v>0</v>
      </c>
    </row>
    <row r="73" spans="1:9" ht="15">
      <c r="A73" s="1"/>
      <c r="B73" s="30">
        <v>6</v>
      </c>
      <c r="C73" s="130" t="s">
        <v>35</v>
      </c>
      <c r="D73" s="131"/>
      <c r="E73" s="131"/>
      <c r="F73" s="131"/>
      <c r="G73" s="131"/>
      <c r="H73" s="132"/>
      <c r="I73" s="31">
        <v>0</v>
      </c>
    </row>
    <row r="74" spans="1:9" ht="15">
      <c r="A74" s="1"/>
      <c r="B74" s="30">
        <v>7</v>
      </c>
      <c r="C74" s="130" t="s">
        <v>36</v>
      </c>
      <c r="D74" s="131"/>
      <c r="E74" s="131"/>
      <c r="F74" s="131"/>
      <c r="G74" s="131"/>
      <c r="H74" s="132"/>
      <c r="I74" s="31">
        <v>0</v>
      </c>
    </row>
    <row r="75" spans="1:9" ht="15">
      <c r="A75" s="1"/>
      <c r="B75" s="121" t="s">
        <v>37</v>
      </c>
      <c r="C75" s="122"/>
      <c r="D75" s="122"/>
      <c r="E75" s="122"/>
      <c r="F75" s="122"/>
      <c r="G75" s="122"/>
      <c r="H75" s="123"/>
      <c r="I75" s="14">
        <f>SUM(I68:I74)</f>
        <v>0</v>
      </c>
    </row>
    <row r="76" spans="1:9" ht="15">
      <c r="A76" s="1"/>
      <c r="B76" s="2"/>
      <c r="C76" s="1"/>
      <c r="D76" s="1"/>
      <c r="E76" s="1"/>
      <c r="F76" s="1"/>
      <c r="G76" s="1"/>
      <c r="H76" s="3"/>
      <c r="I76" s="5"/>
    </row>
    <row r="77" spans="1:9" ht="15">
      <c r="A77" s="1"/>
      <c r="B77" s="127" t="s">
        <v>38</v>
      </c>
      <c r="C77" s="128"/>
      <c r="D77" s="128"/>
      <c r="E77" s="128"/>
      <c r="F77" s="128"/>
      <c r="G77" s="128"/>
      <c r="H77" s="128"/>
      <c r="I77" s="129"/>
    </row>
    <row r="78" spans="1:9" ht="15">
      <c r="A78" s="1"/>
      <c r="B78" s="2"/>
      <c r="C78" s="1"/>
      <c r="D78" s="1"/>
      <c r="E78" s="1"/>
      <c r="F78" s="1"/>
      <c r="G78" s="1"/>
      <c r="H78" s="3"/>
      <c r="I78" s="5"/>
    </row>
    <row r="79" spans="1:9" ht="15">
      <c r="A79" s="1"/>
      <c r="B79" s="8" t="s">
        <v>15</v>
      </c>
      <c r="C79" s="121" t="s">
        <v>41</v>
      </c>
      <c r="D79" s="122"/>
      <c r="E79" s="122"/>
      <c r="F79" s="122"/>
      <c r="G79" s="122"/>
      <c r="H79" s="123"/>
      <c r="I79" s="10" t="s">
        <v>4</v>
      </c>
    </row>
    <row r="80" spans="1:9" ht="15">
      <c r="A80" s="1"/>
      <c r="B80" s="30">
        <v>1</v>
      </c>
      <c r="C80" s="130" t="s">
        <v>40</v>
      </c>
      <c r="D80" s="131"/>
      <c r="E80" s="131"/>
      <c r="F80" s="131"/>
      <c r="G80" s="131"/>
      <c r="H80" s="132"/>
      <c r="I80" s="31">
        <v>0</v>
      </c>
    </row>
    <row r="81" spans="1:9" ht="15">
      <c r="A81" s="1"/>
      <c r="B81" s="30">
        <v>2</v>
      </c>
      <c r="C81" s="130" t="s">
        <v>75</v>
      </c>
      <c r="D81" s="131"/>
      <c r="E81" s="131"/>
      <c r="F81" s="131"/>
      <c r="G81" s="131"/>
      <c r="H81" s="132"/>
      <c r="I81" s="31">
        <v>0</v>
      </c>
    </row>
    <row r="82" spans="1:9" ht="15">
      <c r="A82" s="1"/>
      <c r="B82" s="134" t="s">
        <v>39</v>
      </c>
      <c r="C82" s="135"/>
      <c r="D82" s="135"/>
      <c r="E82" s="135"/>
      <c r="F82" s="135"/>
      <c r="G82" s="135"/>
      <c r="H82" s="136"/>
      <c r="I82" s="14">
        <f>SUM(I80:I81)</f>
        <v>0</v>
      </c>
    </row>
    <row r="83" spans="1:9" ht="15">
      <c r="A83" s="1"/>
      <c r="B83" s="2"/>
      <c r="C83" s="1"/>
      <c r="D83" s="1"/>
      <c r="E83" s="1"/>
      <c r="F83" s="1"/>
      <c r="G83" s="1"/>
      <c r="H83" s="3"/>
      <c r="I83" s="5"/>
    </row>
    <row r="84" spans="1:9" ht="15">
      <c r="A84" s="1"/>
      <c r="B84" s="127" t="s">
        <v>46</v>
      </c>
      <c r="C84" s="128"/>
      <c r="D84" s="128"/>
      <c r="E84" s="128"/>
      <c r="F84" s="128"/>
      <c r="G84" s="128"/>
      <c r="H84" s="128"/>
      <c r="I84" s="129"/>
    </row>
    <row r="85" spans="1:9" ht="15">
      <c r="A85" s="1"/>
      <c r="B85" s="2"/>
      <c r="C85" s="1"/>
      <c r="D85" s="1"/>
      <c r="E85" s="1"/>
      <c r="F85" s="1"/>
      <c r="G85" s="1"/>
      <c r="H85" s="3"/>
      <c r="I85" s="5"/>
    </row>
    <row r="86" spans="1:9" ht="15">
      <c r="A86" s="1"/>
      <c r="B86" s="8" t="s">
        <v>15</v>
      </c>
      <c r="C86" s="121" t="s">
        <v>57</v>
      </c>
      <c r="D86" s="122"/>
      <c r="E86" s="122"/>
      <c r="F86" s="122"/>
      <c r="G86" s="123"/>
      <c r="H86" s="9" t="s">
        <v>3</v>
      </c>
      <c r="I86" s="10" t="s">
        <v>4</v>
      </c>
    </row>
    <row r="87" spans="1:9" ht="15">
      <c r="A87" s="1"/>
      <c r="B87" s="8">
        <v>1</v>
      </c>
      <c r="C87" s="124" t="s">
        <v>47</v>
      </c>
      <c r="D87" s="125"/>
      <c r="E87" s="125"/>
      <c r="F87" s="125"/>
      <c r="G87" s="126"/>
      <c r="H87" s="73">
        <v>0.076</v>
      </c>
      <c r="I87" s="12">
        <f>$I$90/$H$90*H87</f>
        <v>0</v>
      </c>
    </row>
    <row r="88" spans="1:9" ht="15">
      <c r="A88" s="1"/>
      <c r="B88" s="8">
        <v>2</v>
      </c>
      <c r="C88" s="124" t="s">
        <v>48</v>
      </c>
      <c r="D88" s="125"/>
      <c r="E88" s="125"/>
      <c r="F88" s="125"/>
      <c r="G88" s="126"/>
      <c r="H88" s="73">
        <v>0.0165</v>
      </c>
      <c r="I88" s="12">
        <f>$I$90/$H$90*H88</f>
        <v>0</v>
      </c>
    </row>
    <row r="89" spans="1:9" ht="15">
      <c r="A89" s="1"/>
      <c r="B89" s="8">
        <v>3</v>
      </c>
      <c r="C89" s="124" t="s">
        <v>49</v>
      </c>
      <c r="D89" s="125"/>
      <c r="E89" s="125"/>
      <c r="F89" s="125"/>
      <c r="G89" s="126"/>
      <c r="H89" s="13">
        <v>0.05</v>
      </c>
      <c r="I89" s="12">
        <f>$I$90/$H$90*H89</f>
        <v>0</v>
      </c>
    </row>
    <row r="90" spans="1:9" ht="15">
      <c r="A90" s="1"/>
      <c r="B90" s="121" t="s">
        <v>2</v>
      </c>
      <c r="C90" s="122"/>
      <c r="D90" s="122"/>
      <c r="E90" s="122"/>
      <c r="F90" s="122"/>
      <c r="G90" s="123"/>
      <c r="H90" s="16">
        <f>SUM(H87:H89)</f>
        <v>0.14250000000000002</v>
      </c>
      <c r="I90" s="14">
        <f>ROUND(((I63+I75)*$H$90)/(1-$H$90),2)</f>
        <v>0</v>
      </c>
    </row>
    <row r="91" spans="1:9" ht="15">
      <c r="A91" s="1"/>
      <c r="B91" s="2"/>
      <c r="C91" s="1"/>
      <c r="D91" s="1"/>
      <c r="E91" s="1"/>
      <c r="F91" s="1"/>
      <c r="G91" s="1"/>
      <c r="H91" s="3"/>
      <c r="I91" s="5"/>
    </row>
    <row r="92" spans="1:9" ht="15">
      <c r="A92" s="1"/>
      <c r="B92" s="8" t="s">
        <v>15</v>
      </c>
      <c r="C92" s="121" t="s">
        <v>58</v>
      </c>
      <c r="D92" s="122"/>
      <c r="E92" s="122"/>
      <c r="F92" s="122"/>
      <c r="G92" s="123"/>
      <c r="H92" s="9" t="s">
        <v>3</v>
      </c>
      <c r="I92" s="10" t="s">
        <v>4</v>
      </c>
    </row>
    <row r="93" spans="1:9" ht="15">
      <c r="A93" s="1"/>
      <c r="B93" s="8">
        <v>1</v>
      </c>
      <c r="C93" s="124" t="s">
        <v>47</v>
      </c>
      <c r="D93" s="125"/>
      <c r="E93" s="125"/>
      <c r="F93" s="125"/>
      <c r="G93" s="126"/>
      <c r="H93" s="73">
        <v>0.076</v>
      </c>
      <c r="I93" s="12">
        <f>$I$96/$H$96*H93</f>
        <v>0</v>
      </c>
    </row>
    <row r="94" spans="1:9" ht="15">
      <c r="A94" s="1"/>
      <c r="B94" s="8">
        <v>2</v>
      </c>
      <c r="C94" s="124" t="s">
        <v>48</v>
      </c>
      <c r="D94" s="125"/>
      <c r="E94" s="125"/>
      <c r="F94" s="125"/>
      <c r="G94" s="126"/>
      <c r="H94" s="73">
        <v>0.0165</v>
      </c>
      <c r="I94" s="12">
        <f>$I$96/$H$96*H94</f>
        <v>0</v>
      </c>
    </row>
    <row r="95" spans="1:9" ht="15">
      <c r="A95" s="1"/>
      <c r="B95" s="8">
        <v>3</v>
      </c>
      <c r="C95" s="124" t="s">
        <v>49</v>
      </c>
      <c r="D95" s="125"/>
      <c r="E95" s="125"/>
      <c r="F95" s="125"/>
      <c r="G95" s="126"/>
      <c r="H95" s="13">
        <v>0.05</v>
      </c>
      <c r="I95" s="12">
        <f>$I$96/$H$96*H95</f>
        <v>0</v>
      </c>
    </row>
    <row r="96" spans="1:9" ht="15">
      <c r="A96" s="1"/>
      <c r="B96" s="121" t="s">
        <v>2</v>
      </c>
      <c r="C96" s="122"/>
      <c r="D96" s="122"/>
      <c r="E96" s="122"/>
      <c r="F96" s="122"/>
      <c r="G96" s="123"/>
      <c r="H96" s="16">
        <f>SUM(H93:H95)</f>
        <v>0.14250000000000002</v>
      </c>
      <c r="I96" s="14">
        <f>ROUND(((I82)*$H$90)/(1-$H$90),2)</f>
        <v>0</v>
      </c>
    </row>
    <row r="97" spans="1:9" ht="15">
      <c r="A97" s="1"/>
      <c r="B97" s="2"/>
      <c r="C97" s="1"/>
      <c r="D97" s="1"/>
      <c r="E97" s="1"/>
      <c r="F97" s="1"/>
      <c r="G97" s="1"/>
      <c r="H97" s="3"/>
      <c r="I97" s="5"/>
    </row>
    <row r="98" spans="1:9" ht="15">
      <c r="A98" s="1"/>
      <c r="B98" s="121" t="s">
        <v>50</v>
      </c>
      <c r="C98" s="122"/>
      <c r="D98" s="122"/>
      <c r="E98" s="122"/>
      <c r="F98" s="122"/>
      <c r="G98" s="122"/>
      <c r="H98" s="123"/>
      <c r="I98" s="14">
        <f>I96+I90</f>
        <v>0</v>
      </c>
    </row>
    <row r="99" spans="1:9" ht="15">
      <c r="A99" s="1"/>
      <c r="B99" s="2"/>
      <c r="C99" s="1"/>
      <c r="D99" s="1"/>
      <c r="E99" s="1"/>
      <c r="F99" s="1"/>
      <c r="G99" s="1"/>
      <c r="H99" s="3"/>
      <c r="I99" s="5"/>
    </row>
    <row r="100" spans="1:9" ht="15">
      <c r="A100" s="1"/>
      <c r="B100" s="127" t="s">
        <v>70</v>
      </c>
      <c r="C100" s="128"/>
      <c r="D100" s="128"/>
      <c r="E100" s="128"/>
      <c r="F100" s="128"/>
      <c r="G100" s="128"/>
      <c r="H100" s="128"/>
      <c r="I100" s="129"/>
    </row>
    <row r="101" spans="1:9" ht="15">
      <c r="A101" s="1"/>
      <c r="B101" s="2"/>
      <c r="C101" s="1"/>
      <c r="D101" s="1"/>
      <c r="E101" s="1"/>
      <c r="F101" s="1"/>
      <c r="G101" s="1"/>
      <c r="H101" s="3"/>
      <c r="I101" s="5"/>
    </row>
    <row r="102" spans="1:9" ht="15">
      <c r="A102" s="1"/>
      <c r="B102" s="121" t="s">
        <v>71</v>
      </c>
      <c r="C102" s="122"/>
      <c r="D102" s="122"/>
      <c r="E102" s="122"/>
      <c r="F102" s="122"/>
      <c r="G102" s="122"/>
      <c r="H102" s="123"/>
      <c r="I102" s="14">
        <f>I63+I75+I90</f>
        <v>0</v>
      </c>
    </row>
    <row r="103" spans="1:9" ht="15">
      <c r="A103" s="1"/>
      <c r="B103" s="17"/>
      <c r="C103" s="17"/>
      <c r="D103" s="17"/>
      <c r="E103" s="17"/>
      <c r="F103" s="17"/>
      <c r="G103" s="17"/>
      <c r="H103" s="18"/>
      <c r="I103" s="5"/>
    </row>
    <row r="104" spans="1:9" ht="15">
      <c r="A104" s="1"/>
      <c r="B104" s="121" t="s">
        <v>72</v>
      </c>
      <c r="C104" s="122"/>
      <c r="D104" s="122"/>
      <c r="E104" s="122"/>
      <c r="F104" s="122"/>
      <c r="G104" s="122"/>
      <c r="H104" s="123"/>
      <c r="I104" s="14">
        <f>I82+I96</f>
        <v>0</v>
      </c>
    </row>
    <row r="105" spans="1:9" ht="15">
      <c r="A105" s="1"/>
      <c r="B105" s="17"/>
      <c r="C105" s="17"/>
      <c r="D105" s="17"/>
      <c r="E105" s="17"/>
      <c r="F105" s="17"/>
      <c r="G105" s="17"/>
      <c r="H105" s="18"/>
      <c r="I105" s="5"/>
    </row>
    <row r="106" spans="1:9" ht="15">
      <c r="A106" s="1"/>
      <c r="B106" s="121" t="s">
        <v>51</v>
      </c>
      <c r="C106" s="122"/>
      <c r="D106" s="122"/>
      <c r="E106" s="122"/>
      <c r="F106" s="122"/>
      <c r="G106" s="122"/>
      <c r="H106" s="123"/>
      <c r="I106" s="14">
        <f>I63+I75+I82+I98</f>
        <v>0</v>
      </c>
    </row>
  </sheetData>
  <sheetProtection password="DFA0" sheet="1"/>
  <mergeCells count="81">
    <mergeCell ref="B102:H102"/>
    <mergeCell ref="B104:H104"/>
    <mergeCell ref="B106:H106"/>
    <mergeCell ref="C93:G93"/>
    <mergeCell ref="C94:G94"/>
    <mergeCell ref="C95:G95"/>
    <mergeCell ref="B96:G96"/>
    <mergeCell ref="B98:H98"/>
    <mergeCell ref="B100:I100"/>
    <mergeCell ref="B82:H82"/>
    <mergeCell ref="B90:G90"/>
    <mergeCell ref="B84:I84"/>
    <mergeCell ref="C86:G86"/>
    <mergeCell ref="C87:G87"/>
    <mergeCell ref="C88:G88"/>
    <mergeCell ref="C89:G89"/>
    <mergeCell ref="C60:H60"/>
    <mergeCell ref="C71:H71"/>
    <mergeCell ref="C72:H72"/>
    <mergeCell ref="C73:H73"/>
    <mergeCell ref="C74:H74"/>
    <mergeCell ref="C92:G92"/>
    <mergeCell ref="B77:I77"/>
    <mergeCell ref="C79:H79"/>
    <mergeCell ref="C80:H80"/>
    <mergeCell ref="C81:H81"/>
    <mergeCell ref="C58:H58"/>
    <mergeCell ref="C59:H59"/>
    <mergeCell ref="B75:H75"/>
    <mergeCell ref="B61:H61"/>
    <mergeCell ref="B63:H63"/>
    <mergeCell ref="B65:I65"/>
    <mergeCell ref="C67:H67"/>
    <mergeCell ref="C68:H68"/>
    <mergeCell ref="C69:H69"/>
    <mergeCell ref="C70:H70"/>
    <mergeCell ref="B55:G55"/>
    <mergeCell ref="C57:H57"/>
    <mergeCell ref="C40:G40"/>
    <mergeCell ref="C41:G41"/>
    <mergeCell ref="C42:G42"/>
    <mergeCell ref="C43:G43"/>
    <mergeCell ref="C44:G44"/>
    <mergeCell ref="B45:G45"/>
    <mergeCell ref="C48:G48"/>
    <mergeCell ref="C49:G49"/>
    <mergeCell ref="C35:G35"/>
    <mergeCell ref="B36:G36"/>
    <mergeCell ref="C38:G38"/>
    <mergeCell ref="C39:G39"/>
    <mergeCell ref="C53:G53"/>
    <mergeCell ref="C54:G54"/>
    <mergeCell ref="C50:G50"/>
    <mergeCell ref="C51:G51"/>
    <mergeCell ref="C52:G52"/>
    <mergeCell ref="C47:G47"/>
    <mergeCell ref="C18:G18"/>
    <mergeCell ref="C27:G27"/>
    <mergeCell ref="C29:G29"/>
    <mergeCell ref="B30:G30"/>
    <mergeCell ref="C32:G32"/>
    <mergeCell ref="C34:G34"/>
    <mergeCell ref="C16:G16"/>
    <mergeCell ref="C17:H17"/>
    <mergeCell ref="C33:G33"/>
    <mergeCell ref="B19:H19"/>
    <mergeCell ref="C21:G21"/>
    <mergeCell ref="C22:G22"/>
    <mergeCell ref="C23:G23"/>
    <mergeCell ref="C24:G24"/>
    <mergeCell ref="C25:G25"/>
    <mergeCell ref="C26:G26"/>
    <mergeCell ref="B9:I9"/>
    <mergeCell ref="B10:I10"/>
    <mergeCell ref="B12:H12"/>
    <mergeCell ref="B14:I14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5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7109375" style="37" customWidth="1"/>
    <col min="2" max="2" width="5.7109375" style="37" customWidth="1"/>
    <col min="3" max="3" width="44.8515625" style="37" customWidth="1"/>
    <col min="4" max="7" width="9.140625" style="37" customWidth="1"/>
    <col min="8" max="8" width="10.57421875" style="37" bestFit="1" customWidth="1"/>
    <col min="9" max="9" width="12.421875" style="37" customWidth="1"/>
    <col min="10" max="16384" width="9.140625" style="37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85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54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21" t="s">
        <v>134</v>
      </c>
      <c r="C8" s="122"/>
      <c r="D8" s="122"/>
      <c r="E8" s="122"/>
      <c r="F8" s="122"/>
      <c r="G8" s="122"/>
      <c r="H8" s="122"/>
      <c r="I8" s="123"/>
    </row>
    <row r="9" spans="1:9" ht="30" customHeight="1">
      <c r="A9" s="1"/>
      <c r="B9" s="150" t="s">
        <v>137</v>
      </c>
      <c r="C9" s="151"/>
      <c r="D9" s="151"/>
      <c r="E9" s="151"/>
      <c r="F9" s="151"/>
      <c r="G9" s="151"/>
      <c r="H9" s="151"/>
      <c r="I9" s="152"/>
    </row>
    <row r="10" spans="1:9" ht="15">
      <c r="A10" s="1"/>
      <c r="B10" s="115" t="s">
        <v>82</v>
      </c>
      <c r="C10" s="115"/>
      <c r="D10" s="115"/>
      <c r="E10" s="115"/>
      <c r="F10" s="115"/>
      <c r="G10" s="115"/>
      <c r="H10" s="115"/>
      <c r="I10" s="115"/>
    </row>
    <row r="11" spans="1:9" ht="15.75" thickBot="1">
      <c r="A11" s="1"/>
      <c r="B11" s="6"/>
      <c r="C11" s="6"/>
      <c r="D11" s="6"/>
      <c r="E11" s="6"/>
      <c r="F11" s="6"/>
      <c r="G11" s="6"/>
      <c r="H11" s="7"/>
      <c r="I11" s="6"/>
    </row>
    <row r="12" spans="1:9" ht="15.75" thickBot="1">
      <c r="A12" s="1"/>
      <c r="B12" s="121" t="s">
        <v>52</v>
      </c>
      <c r="C12" s="122"/>
      <c r="D12" s="122"/>
      <c r="E12" s="122"/>
      <c r="F12" s="122"/>
      <c r="G12" s="122"/>
      <c r="H12" s="122"/>
      <c r="I12" s="32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1:9" ht="15">
      <c r="A15" s="1"/>
      <c r="B15" s="2"/>
      <c r="C15" s="1"/>
      <c r="D15" s="1"/>
      <c r="E15" s="1"/>
      <c r="F15" s="1"/>
      <c r="G15" s="1"/>
      <c r="H15" s="3"/>
      <c r="I15" s="5"/>
    </row>
    <row r="16" spans="1:9" ht="15">
      <c r="A16" s="1"/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1:9" ht="15">
      <c r="A17" s="1"/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$I$12/220*60</f>
        <v>0</v>
      </c>
    </row>
    <row r="18" spans="1:9" ht="15">
      <c r="A18" s="1"/>
      <c r="B18" s="8">
        <v>2</v>
      </c>
      <c r="C18" s="124" t="s">
        <v>74</v>
      </c>
      <c r="D18" s="125"/>
      <c r="E18" s="125"/>
      <c r="F18" s="125"/>
      <c r="G18" s="126"/>
      <c r="H18" s="13">
        <v>0.4</v>
      </c>
      <c r="I18" s="12">
        <f>(ROUND(I17*H18,2))</f>
        <v>0</v>
      </c>
    </row>
    <row r="19" spans="1:13" ht="15">
      <c r="A19" s="1"/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  <c r="M19" s="37" t="s">
        <v>73</v>
      </c>
    </row>
    <row r="20" spans="1:9" ht="15">
      <c r="A20" s="1"/>
      <c r="B20" s="2"/>
      <c r="C20" s="1"/>
      <c r="D20" s="1"/>
      <c r="E20" s="1"/>
      <c r="F20" s="1"/>
      <c r="G20" s="1"/>
      <c r="H20" s="3"/>
      <c r="I20" s="5"/>
    </row>
    <row r="21" spans="1:9" ht="15">
      <c r="A21" s="1"/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1:9" ht="15">
      <c r="A22" s="1"/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1:9" ht="15">
      <c r="A23" s="1"/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1:9" ht="15">
      <c r="A24" s="1"/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1:9" ht="15">
      <c r="A25" s="1"/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1:9" ht="15">
      <c r="A26" s="1"/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1:9" ht="15">
      <c r="A27" s="1"/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1:9" ht="15">
      <c r="A28" s="1"/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1:9" ht="15">
      <c r="A29" s="1"/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1:9" ht="15">
      <c r="A30" s="1"/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1:9" ht="15">
      <c r="A31" s="1"/>
      <c r="B31" s="2"/>
      <c r="C31" s="1"/>
      <c r="D31" s="1"/>
      <c r="E31" s="1"/>
      <c r="F31" s="1"/>
      <c r="G31" s="1"/>
      <c r="H31" s="3"/>
      <c r="I31" s="5"/>
    </row>
    <row r="32" spans="1:9" ht="15">
      <c r="A32" s="1"/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1:9" ht="15">
      <c r="A33" s="1"/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1:9" ht="15">
      <c r="A34" s="1"/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1:9" ht="15">
      <c r="A35" s="1"/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1:9" ht="15">
      <c r="A36" s="1"/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1:9" ht="15">
      <c r="A37" s="1"/>
      <c r="B37" s="2"/>
      <c r="C37" s="1"/>
      <c r="D37" s="1"/>
      <c r="E37" s="1"/>
      <c r="F37" s="1"/>
      <c r="G37" s="1"/>
      <c r="H37" s="3"/>
      <c r="I37" s="5"/>
    </row>
    <row r="38" spans="1:9" ht="15">
      <c r="A38" s="1"/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1:9" ht="15">
      <c r="A39" s="1"/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1:9" ht="15">
      <c r="A40" s="1"/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1:9" ht="15">
      <c r="A41" s="1"/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1:9" ht="15">
      <c r="A42" s="1"/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1:9" ht="15">
      <c r="A43" s="1"/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1:9" ht="15">
      <c r="A44" s="1"/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1:9" ht="15">
      <c r="A45" s="1"/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1:9" ht="15">
      <c r="A46" s="1"/>
      <c r="B46" s="1"/>
      <c r="C46" s="1"/>
      <c r="D46" s="1"/>
      <c r="E46" s="1"/>
      <c r="F46" s="1"/>
      <c r="G46" s="1"/>
      <c r="H46" s="3"/>
      <c r="I46" s="5"/>
    </row>
    <row r="47" spans="1:9" ht="15">
      <c r="A47" s="1"/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1:9" ht="15">
      <c r="A48" s="1"/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1:9" ht="15">
      <c r="A49" s="1"/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1:9" ht="15">
      <c r="A50" s="1"/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1:9" ht="15">
      <c r="A51" s="1"/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1:9" ht="15">
      <c r="A52" s="1"/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1:9" ht="15">
      <c r="A53" s="1"/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1:9" ht="15">
      <c r="A54" s="1"/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1:9" ht="15">
      <c r="A55" s="1"/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1:9" ht="15">
      <c r="A56" s="1"/>
      <c r="B56" s="2"/>
      <c r="C56" s="1"/>
      <c r="D56" s="1"/>
      <c r="E56" s="1"/>
      <c r="F56" s="1"/>
      <c r="G56" s="1"/>
      <c r="H56" s="3"/>
      <c r="I56" s="5"/>
    </row>
    <row r="57" spans="1:9" ht="15">
      <c r="A57" s="1"/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1:9" ht="15">
      <c r="A58" s="1"/>
      <c r="B58" s="30">
        <v>1</v>
      </c>
      <c r="C58" s="130" t="s">
        <v>63</v>
      </c>
      <c r="D58" s="131"/>
      <c r="E58" s="131"/>
      <c r="F58" s="131"/>
      <c r="G58" s="131"/>
      <c r="H58" s="132"/>
      <c r="I58" s="31">
        <v>0</v>
      </c>
    </row>
    <row r="59" spans="1:9" ht="15">
      <c r="A59" s="1"/>
      <c r="B59" s="30">
        <v>2</v>
      </c>
      <c r="C59" s="130"/>
      <c r="D59" s="131"/>
      <c r="E59" s="131"/>
      <c r="F59" s="131"/>
      <c r="G59" s="131"/>
      <c r="H59" s="132"/>
      <c r="I59" s="31"/>
    </row>
    <row r="60" spans="1:9" ht="15">
      <c r="A60" s="1"/>
      <c r="B60" s="30">
        <v>3</v>
      </c>
      <c r="C60" s="130"/>
      <c r="D60" s="131"/>
      <c r="E60" s="131"/>
      <c r="F60" s="131"/>
      <c r="G60" s="131"/>
      <c r="H60" s="132"/>
      <c r="I60" s="31"/>
    </row>
    <row r="61" spans="1:9" ht="15">
      <c r="A61" s="1"/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1:9" ht="15">
      <c r="A62" s="1"/>
      <c r="B62" s="2"/>
      <c r="C62" s="1"/>
      <c r="D62" s="1"/>
      <c r="E62" s="1"/>
      <c r="F62" s="1"/>
      <c r="G62" s="1"/>
      <c r="H62" s="3"/>
      <c r="I62" s="5"/>
    </row>
    <row r="63" spans="1:9" ht="15">
      <c r="A63" s="1"/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1:9" ht="15">
      <c r="A64" s="1"/>
      <c r="B64" s="2"/>
      <c r="C64" s="1"/>
      <c r="D64" s="1"/>
      <c r="E64" s="1"/>
      <c r="F64" s="1"/>
      <c r="G64" s="1"/>
      <c r="H64" s="3"/>
      <c r="I64" s="5"/>
    </row>
    <row r="65" spans="1:9" ht="15">
      <c r="A65" s="1"/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1:9" ht="15">
      <c r="A66" s="1"/>
      <c r="B66" s="2"/>
      <c r="C66" s="1"/>
      <c r="D66" s="1"/>
      <c r="E66" s="1"/>
      <c r="F66" s="1"/>
      <c r="G66" s="1"/>
      <c r="H66" s="3"/>
      <c r="I66" s="5"/>
    </row>
    <row r="67" spans="1:9" ht="15">
      <c r="A67" s="1"/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1:9" ht="15">
      <c r="A68" s="1"/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1:9" ht="15">
      <c r="A69" s="1"/>
      <c r="B69" s="30">
        <v>2</v>
      </c>
      <c r="C69" s="130" t="s">
        <v>79</v>
      </c>
      <c r="D69" s="131"/>
      <c r="E69" s="131"/>
      <c r="F69" s="131"/>
      <c r="G69" s="131"/>
      <c r="H69" s="132"/>
      <c r="I69" s="31">
        <v>0</v>
      </c>
    </row>
    <row r="70" spans="1:9" ht="15">
      <c r="A70" s="1"/>
      <c r="B70" s="30">
        <v>3</v>
      </c>
      <c r="C70" s="130" t="s">
        <v>65</v>
      </c>
      <c r="D70" s="131"/>
      <c r="E70" s="131"/>
      <c r="F70" s="131"/>
      <c r="G70" s="131"/>
      <c r="H70" s="132"/>
      <c r="I70" s="31">
        <v>0</v>
      </c>
    </row>
    <row r="71" spans="1:9" ht="15">
      <c r="A71" s="1"/>
      <c r="B71" s="30">
        <v>4</v>
      </c>
      <c r="C71" s="130" t="s">
        <v>66</v>
      </c>
      <c r="D71" s="131"/>
      <c r="E71" s="131"/>
      <c r="F71" s="131"/>
      <c r="G71" s="131"/>
      <c r="H71" s="132"/>
      <c r="I71" s="31">
        <v>0</v>
      </c>
    </row>
    <row r="72" spans="1:9" ht="15">
      <c r="A72" s="1"/>
      <c r="B72" s="30">
        <v>5</v>
      </c>
      <c r="C72" s="130" t="s">
        <v>35</v>
      </c>
      <c r="D72" s="131"/>
      <c r="E72" s="131"/>
      <c r="F72" s="131"/>
      <c r="G72" s="131"/>
      <c r="H72" s="132"/>
      <c r="I72" s="31">
        <v>0</v>
      </c>
    </row>
    <row r="73" spans="1:9" ht="15">
      <c r="A73" s="1"/>
      <c r="B73" s="30">
        <v>6</v>
      </c>
      <c r="C73" s="130" t="s">
        <v>36</v>
      </c>
      <c r="D73" s="131"/>
      <c r="E73" s="131"/>
      <c r="F73" s="131"/>
      <c r="G73" s="131"/>
      <c r="H73" s="132"/>
      <c r="I73" s="31">
        <v>0</v>
      </c>
    </row>
    <row r="74" spans="1:9" ht="15">
      <c r="A74" s="1"/>
      <c r="B74" s="121" t="s">
        <v>37</v>
      </c>
      <c r="C74" s="122"/>
      <c r="D74" s="122"/>
      <c r="E74" s="122"/>
      <c r="F74" s="122"/>
      <c r="G74" s="122"/>
      <c r="H74" s="123"/>
      <c r="I74" s="14">
        <f>SUM(I68:I73)</f>
        <v>0</v>
      </c>
    </row>
    <row r="75" spans="1:9" ht="15">
      <c r="A75" s="1"/>
      <c r="B75" s="2"/>
      <c r="C75" s="1"/>
      <c r="D75" s="1"/>
      <c r="E75" s="1"/>
      <c r="F75" s="1"/>
      <c r="G75" s="1"/>
      <c r="H75" s="3"/>
      <c r="I75" s="5"/>
    </row>
    <row r="76" spans="1:9" ht="15">
      <c r="A76" s="1"/>
      <c r="B76" s="127" t="s">
        <v>38</v>
      </c>
      <c r="C76" s="128"/>
      <c r="D76" s="128"/>
      <c r="E76" s="128"/>
      <c r="F76" s="128"/>
      <c r="G76" s="128"/>
      <c r="H76" s="128"/>
      <c r="I76" s="129"/>
    </row>
    <row r="77" spans="1:9" ht="15">
      <c r="A77" s="1"/>
      <c r="B77" s="2"/>
      <c r="C77" s="1"/>
      <c r="D77" s="1"/>
      <c r="E77" s="1"/>
      <c r="F77" s="1"/>
      <c r="G77" s="1"/>
      <c r="H77" s="3"/>
      <c r="I77" s="5"/>
    </row>
    <row r="78" spans="1:9" ht="15">
      <c r="A78" s="1"/>
      <c r="B78" s="8" t="s">
        <v>15</v>
      </c>
      <c r="C78" s="121" t="s">
        <v>41</v>
      </c>
      <c r="D78" s="122"/>
      <c r="E78" s="122"/>
      <c r="F78" s="122"/>
      <c r="G78" s="122"/>
      <c r="H78" s="123"/>
      <c r="I78" s="10" t="s">
        <v>4</v>
      </c>
    </row>
    <row r="79" spans="1:9" ht="15">
      <c r="A79" s="1"/>
      <c r="B79" s="30">
        <v>1</v>
      </c>
      <c r="C79" s="130" t="s">
        <v>40</v>
      </c>
      <c r="D79" s="131"/>
      <c r="E79" s="131"/>
      <c r="F79" s="131"/>
      <c r="G79" s="131"/>
      <c r="H79" s="132"/>
      <c r="I79" s="31">
        <v>0</v>
      </c>
    </row>
    <row r="80" spans="1:9" ht="15">
      <c r="A80" s="1"/>
      <c r="B80" s="30">
        <v>2</v>
      </c>
      <c r="C80" s="130" t="s">
        <v>75</v>
      </c>
      <c r="D80" s="131"/>
      <c r="E80" s="131"/>
      <c r="F80" s="131"/>
      <c r="G80" s="131"/>
      <c r="H80" s="132"/>
      <c r="I80" s="31">
        <v>0</v>
      </c>
    </row>
    <row r="81" spans="1:9" ht="15">
      <c r="A81" s="1"/>
      <c r="B81" s="134" t="s">
        <v>39</v>
      </c>
      <c r="C81" s="135"/>
      <c r="D81" s="135"/>
      <c r="E81" s="135"/>
      <c r="F81" s="135"/>
      <c r="G81" s="135"/>
      <c r="H81" s="136"/>
      <c r="I81" s="14">
        <f>SUM(I79:I80)</f>
        <v>0</v>
      </c>
    </row>
    <row r="82" spans="1:9" ht="15">
      <c r="A82" s="1"/>
      <c r="B82" s="2"/>
      <c r="C82" s="1"/>
      <c r="D82" s="1"/>
      <c r="E82" s="1"/>
      <c r="F82" s="1"/>
      <c r="G82" s="1"/>
      <c r="H82" s="3"/>
      <c r="I82" s="5"/>
    </row>
    <row r="83" spans="1:9" ht="15">
      <c r="A83" s="1"/>
      <c r="B83" s="127" t="s">
        <v>46</v>
      </c>
      <c r="C83" s="128"/>
      <c r="D83" s="128"/>
      <c r="E83" s="128"/>
      <c r="F83" s="128"/>
      <c r="G83" s="128"/>
      <c r="H83" s="128"/>
      <c r="I83" s="129"/>
    </row>
    <row r="84" spans="1:9" ht="15">
      <c r="A84" s="1"/>
      <c r="B84" s="2"/>
      <c r="C84" s="1"/>
      <c r="D84" s="1"/>
      <c r="E84" s="1"/>
      <c r="F84" s="1"/>
      <c r="G84" s="1"/>
      <c r="H84" s="3"/>
      <c r="I84" s="5"/>
    </row>
    <row r="85" spans="1:9" ht="15">
      <c r="A85" s="1"/>
      <c r="B85" s="8" t="s">
        <v>15</v>
      </c>
      <c r="C85" s="121" t="s">
        <v>57</v>
      </c>
      <c r="D85" s="122"/>
      <c r="E85" s="122"/>
      <c r="F85" s="122"/>
      <c r="G85" s="123"/>
      <c r="H85" s="9" t="s">
        <v>3</v>
      </c>
      <c r="I85" s="10" t="s">
        <v>4</v>
      </c>
    </row>
    <row r="86" spans="1:9" ht="15">
      <c r="A86" s="1"/>
      <c r="B86" s="8">
        <v>1</v>
      </c>
      <c r="C86" s="124" t="s">
        <v>47</v>
      </c>
      <c r="D86" s="125"/>
      <c r="E86" s="125"/>
      <c r="F86" s="125"/>
      <c r="G86" s="126"/>
      <c r="H86" s="73">
        <v>0.076</v>
      </c>
      <c r="I86" s="12">
        <f>$I$89/$H$89*H86</f>
        <v>0</v>
      </c>
    </row>
    <row r="87" spans="1:9" ht="15">
      <c r="A87" s="1"/>
      <c r="B87" s="8">
        <v>2</v>
      </c>
      <c r="C87" s="124" t="s">
        <v>48</v>
      </c>
      <c r="D87" s="125"/>
      <c r="E87" s="125"/>
      <c r="F87" s="125"/>
      <c r="G87" s="126"/>
      <c r="H87" s="73">
        <v>0.0165</v>
      </c>
      <c r="I87" s="12">
        <f>$I$89/$H$89*H87</f>
        <v>0</v>
      </c>
    </row>
    <row r="88" spans="1:9" ht="15">
      <c r="A88" s="1"/>
      <c r="B88" s="8">
        <v>3</v>
      </c>
      <c r="C88" s="124" t="s">
        <v>49</v>
      </c>
      <c r="D88" s="125"/>
      <c r="E88" s="125"/>
      <c r="F88" s="125"/>
      <c r="G88" s="126"/>
      <c r="H88" s="13">
        <v>0.05</v>
      </c>
      <c r="I88" s="12">
        <f>$I$89/$H$89*H88</f>
        <v>0</v>
      </c>
    </row>
    <row r="89" spans="1:9" ht="15">
      <c r="A89" s="1"/>
      <c r="B89" s="121" t="s">
        <v>2</v>
      </c>
      <c r="C89" s="122"/>
      <c r="D89" s="122"/>
      <c r="E89" s="122"/>
      <c r="F89" s="122"/>
      <c r="G89" s="123"/>
      <c r="H89" s="16">
        <f>SUM(H86:H88)</f>
        <v>0.14250000000000002</v>
      </c>
      <c r="I89" s="14">
        <f>ROUND(((I63+I74)*$H$89)/(1-$H$89),2)</f>
        <v>0</v>
      </c>
    </row>
    <row r="90" spans="1:9" ht="15">
      <c r="A90" s="1"/>
      <c r="B90" s="2"/>
      <c r="C90" s="1"/>
      <c r="D90" s="1"/>
      <c r="E90" s="1"/>
      <c r="F90" s="1"/>
      <c r="G90" s="1"/>
      <c r="H90" s="3"/>
      <c r="I90" s="5"/>
    </row>
    <row r="91" spans="1:9" ht="15">
      <c r="A91" s="1"/>
      <c r="B91" s="8" t="s">
        <v>15</v>
      </c>
      <c r="C91" s="121" t="s">
        <v>58</v>
      </c>
      <c r="D91" s="122"/>
      <c r="E91" s="122"/>
      <c r="F91" s="122"/>
      <c r="G91" s="123"/>
      <c r="H91" s="9" t="s">
        <v>3</v>
      </c>
      <c r="I91" s="10" t="s">
        <v>4</v>
      </c>
    </row>
    <row r="92" spans="1:9" ht="15">
      <c r="A92" s="1"/>
      <c r="B92" s="8">
        <v>1</v>
      </c>
      <c r="C92" s="124" t="s">
        <v>47</v>
      </c>
      <c r="D92" s="125"/>
      <c r="E92" s="125"/>
      <c r="F92" s="125"/>
      <c r="G92" s="126"/>
      <c r="H92" s="73">
        <v>0.076</v>
      </c>
      <c r="I92" s="12">
        <f>$I$95/$H$95*H92</f>
        <v>0</v>
      </c>
    </row>
    <row r="93" spans="1:9" ht="15">
      <c r="A93" s="1"/>
      <c r="B93" s="8">
        <v>2</v>
      </c>
      <c r="C93" s="124" t="s">
        <v>48</v>
      </c>
      <c r="D93" s="125"/>
      <c r="E93" s="125"/>
      <c r="F93" s="125"/>
      <c r="G93" s="126"/>
      <c r="H93" s="73">
        <v>0.0165</v>
      </c>
      <c r="I93" s="12">
        <f>$I$95/$H$95*H93</f>
        <v>0</v>
      </c>
    </row>
    <row r="94" spans="1:9" ht="15">
      <c r="A94" s="1"/>
      <c r="B94" s="8">
        <v>3</v>
      </c>
      <c r="C94" s="124" t="s">
        <v>49</v>
      </c>
      <c r="D94" s="125"/>
      <c r="E94" s="125"/>
      <c r="F94" s="125"/>
      <c r="G94" s="126"/>
      <c r="H94" s="13">
        <v>0.05</v>
      </c>
      <c r="I94" s="12">
        <f>$I$95/$H$95*H94</f>
        <v>0</v>
      </c>
    </row>
    <row r="95" spans="1:9" ht="15">
      <c r="A95" s="1"/>
      <c r="B95" s="121" t="s">
        <v>2</v>
      </c>
      <c r="C95" s="122"/>
      <c r="D95" s="122"/>
      <c r="E95" s="122"/>
      <c r="F95" s="122"/>
      <c r="G95" s="123"/>
      <c r="H95" s="16">
        <f>SUM(H92:H94)</f>
        <v>0.14250000000000002</v>
      </c>
      <c r="I95" s="14">
        <f>ROUND(((I81)*$H$89)/(1-$H$89),2)</f>
        <v>0</v>
      </c>
    </row>
    <row r="96" spans="1:9" ht="15">
      <c r="A96" s="1"/>
      <c r="B96" s="2"/>
      <c r="C96" s="1"/>
      <c r="D96" s="1"/>
      <c r="E96" s="1"/>
      <c r="F96" s="1"/>
      <c r="G96" s="1"/>
      <c r="H96" s="3"/>
      <c r="I96" s="5"/>
    </row>
    <row r="97" spans="1:9" ht="15">
      <c r="A97" s="1"/>
      <c r="B97" s="121" t="s">
        <v>50</v>
      </c>
      <c r="C97" s="122"/>
      <c r="D97" s="122"/>
      <c r="E97" s="122"/>
      <c r="F97" s="122"/>
      <c r="G97" s="122"/>
      <c r="H97" s="123"/>
      <c r="I97" s="14">
        <f>I95+I89</f>
        <v>0</v>
      </c>
    </row>
    <row r="98" spans="1:9" ht="15">
      <c r="A98" s="1"/>
      <c r="B98" s="2"/>
      <c r="C98" s="1"/>
      <c r="D98" s="1"/>
      <c r="E98" s="1"/>
      <c r="F98" s="1"/>
      <c r="G98" s="1"/>
      <c r="H98" s="3"/>
      <c r="I98" s="5"/>
    </row>
    <row r="99" spans="1:9" ht="15">
      <c r="A99" s="1"/>
      <c r="B99" s="127" t="s">
        <v>70</v>
      </c>
      <c r="C99" s="128"/>
      <c r="D99" s="128"/>
      <c r="E99" s="128"/>
      <c r="F99" s="128"/>
      <c r="G99" s="128"/>
      <c r="H99" s="128"/>
      <c r="I99" s="129"/>
    </row>
    <row r="100" spans="1:9" ht="15">
      <c r="A100" s="1"/>
      <c r="B100" s="2"/>
      <c r="C100" s="1"/>
      <c r="D100" s="1"/>
      <c r="E100" s="1"/>
      <c r="F100" s="1"/>
      <c r="G100" s="1"/>
      <c r="H100" s="3"/>
      <c r="I100" s="5"/>
    </row>
    <row r="101" spans="1:9" ht="15">
      <c r="A101" s="1"/>
      <c r="B101" s="121" t="s">
        <v>71</v>
      </c>
      <c r="C101" s="122"/>
      <c r="D101" s="122"/>
      <c r="E101" s="122"/>
      <c r="F101" s="122"/>
      <c r="G101" s="122"/>
      <c r="H101" s="123"/>
      <c r="I101" s="14">
        <f>I63+I74+I89</f>
        <v>0</v>
      </c>
    </row>
    <row r="102" spans="1:9" ht="15">
      <c r="A102" s="1"/>
      <c r="B102" s="17"/>
      <c r="C102" s="17"/>
      <c r="D102" s="17"/>
      <c r="E102" s="17"/>
      <c r="F102" s="17"/>
      <c r="G102" s="17"/>
      <c r="H102" s="18"/>
      <c r="I102" s="5"/>
    </row>
    <row r="103" spans="1:9" ht="15">
      <c r="A103" s="1"/>
      <c r="B103" s="121" t="s">
        <v>72</v>
      </c>
      <c r="C103" s="122"/>
      <c r="D103" s="122"/>
      <c r="E103" s="122"/>
      <c r="F103" s="122"/>
      <c r="G103" s="122"/>
      <c r="H103" s="123"/>
      <c r="I103" s="14">
        <f>I81+I95</f>
        <v>0</v>
      </c>
    </row>
    <row r="104" spans="1:9" ht="15">
      <c r="A104" s="1"/>
      <c r="B104" s="17"/>
      <c r="C104" s="17"/>
      <c r="D104" s="17"/>
      <c r="E104" s="17"/>
      <c r="F104" s="17"/>
      <c r="G104" s="17"/>
      <c r="H104" s="18"/>
      <c r="I104" s="5"/>
    </row>
    <row r="105" spans="1:9" ht="15">
      <c r="A105" s="1"/>
      <c r="B105" s="121" t="s">
        <v>51</v>
      </c>
      <c r="C105" s="122"/>
      <c r="D105" s="122"/>
      <c r="E105" s="122"/>
      <c r="F105" s="122"/>
      <c r="G105" s="122"/>
      <c r="H105" s="123"/>
      <c r="I105" s="14">
        <f>I63+I74+I81+I97</f>
        <v>0</v>
      </c>
    </row>
  </sheetData>
  <sheetProtection password="DFA0" sheet="1"/>
  <mergeCells count="80">
    <mergeCell ref="B103:H103"/>
    <mergeCell ref="B105:H105"/>
    <mergeCell ref="C92:G92"/>
    <mergeCell ref="C93:G93"/>
    <mergeCell ref="C94:G94"/>
    <mergeCell ref="B95:G95"/>
    <mergeCell ref="B97:H97"/>
    <mergeCell ref="B99:I99"/>
    <mergeCell ref="B101:H101"/>
    <mergeCell ref="B83:I83"/>
    <mergeCell ref="C85:G85"/>
    <mergeCell ref="C86:G86"/>
    <mergeCell ref="C87:G87"/>
    <mergeCell ref="C88:G88"/>
    <mergeCell ref="B89:G89"/>
    <mergeCell ref="C60:H60"/>
    <mergeCell ref="C71:H71"/>
    <mergeCell ref="C72:H72"/>
    <mergeCell ref="C73:H73"/>
    <mergeCell ref="C91:G91"/>
    <mergeCell ref="B76:I76"/>
    <mergeCell ref="C78:H78"/>
    <mergeCell ref="C79:H79"/>
    <mergeCell ref="C80:H80"/>
    <mergeCell ref="B81:H81"/>
    <mergeCell ref="C58:H58"/>
    <mergeCell ref="C59:H59"/>
    <mergeCell ref="B74:H74"/>
    <mergeCell ref="B61:H61"/>
    <mergeCell ref="B63:H63"/>
    <mergeCell ref="B65:I65"/>
    <mergeCell ref="C67:H67"/>
    <mergeCell ref="C68:H68"/>
    <mergeCell ref="C69:H69"/>
    <mergeCell ref="C70:H70"/>
    <mergeCell ref="B55:G55"/>
    <mergeCell ref="C57:H57"/>
    <mergeCell ref="C40:G40"/>
    <mergeCell ref="C41:G41"/>
    <mergeCell ref="C42:G42"/>
    <mergeCell ref="C43:G43"/>
    <mergeCell ref="C44:G44"/>
    <mergeCell ref="B45:G45"/>
    <mergeCell ref="C48:G48"/>
    <mergeCell ref="C49:G49"/>
    <mergeCell ref="C35:G35"/>
    <mergeCell ref="B36:G36"/>
    <mergeCell ref="C38:G38"/>
    <mergeCell ref="C39:G39"/>
    <mergeCell ref="C53:G53"/>
    <mergeCell ref="C54:G54"/>
    <mergeCell ref="C50:G50"/>
    <mergeCell ref="C51:G51"/>
    <mergeCell ref="C52:G52"/>
    <mergeCell ref="C47:G47"/>
    <mergeCell ref="C18:G18"/>
    <mergeCell ref="C27:G27"/>
    <mergeCell ref="C29:G29"/>
    <mergeCell ref="B30:G30"/>
    <mergeCell ref="C32:G32"/>
    <mergeCell ref="C34:G34"/>
    <mergeCell ref="C16:G16"/>
    <mergeCell ref="C17:H17"/>
    <mergeCell ref="C33:G33"/>
    <mergeCell ref="B19:H19"/>
    <mergeCell ref="C21:G21"/>
    <mergeCell ref="C22:G22"/>
    <mergeCell ref="C23:G23"/>
    <mergeCell ref="C24:G24"/>
    <mergeCell ref="C25:G25"/>
    <mergeCell ref="C26:G26"/>
    <mergeCell ref="B9:I9"/>
    <mergeCell ref="B10:I10"/>
    <mergeCell ref="B12:H12"/>
    <mergeCell ref="B14:I14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5"/>
  <sheetViews>
    <sheetView zoomScalePageLayoutView="0" workbookViewId="0" topLeftCell="A59">
      <selection activeCell="I17" sqref="I17"/>
    </sheetView>
  </sheetViews>
  <sheetFormatPr defaultColWidth="9.140625" defaultRowHeight="15"/>
  <cols>
    <col min="1" max="1" width="1.28515625" style="4" customWidth="1"/>
    <col min="2" max="2" width="5.421875" style="4" customWidth="1"/>
    <col min="3" max="3" width="44.140625" style="4" customWidth="1"/>
    <col min="4" max="7" width="9.140625" style="4" customWidth="1"/>
    <col min="8" max="8" width="10.57421875" style="4" bestFit="1" customWidth="1"/>
    <col min="9" max="9" width="12.421875" style="4" customWidth="1"/>
    <col min="10" max="16384" width="9.140625" style="4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85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54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21" t="s">
        <v>133</v>
      </c>
      <c r="C8" s="122"/>
      <c r="D8" s="122"/>
      <c r="E8" s="122"/>
      <c r="F8" s="122"/>
      <c r="G8" s="122"/>
      <c r="H8" s="122"/>
      <c r="I8" s="123"/>
    </row>
    <row r="9" spans="1:9" ht="29.25" customHeight="1">
      <c r="A9" s="1"/>
      <c r="B9" s="150" t="s">
        <v>138</v>
      </c>
      <c r="C9" s="151"/>
      <c r="D9" s="151"/>
      <c r="E9" s="151"/>
      <c r="F9" s="151"/>
      <c r="G9" s="151"/>
      <c r="H9" s="151"/>
      <c r="I9" s="152"/>
    </row>
    <row r="10" spans="1:9" ht="15">
      <c r="A10" s="1"/>
      <c r="B10" s="115" t="s">
        <v>82</v>
      </c>
      <c r="C10" s="115"/>
      <c r="D10" s="115"/>
      <c r="E10" s="115"/>
      <c r="F10" s="115"/>
      <c r="G10" s="115"/>
      <c r="H10" s="115"/>
      <c r="I10" s="115"/>
    </row>
    <row r="11" spans="1:9" ht="15.75" thickBot="1">
      <c r="A11" s="1"/>
      <c r="B11" s="6"/>
      <c r="C11" s="6"/>
      <c r="D11" s="6"/>
      <c r="E11" s="6"/>
      <c r="F11" s="6"/>
      <c r="G11" s="6"/>
      <c r="H11" s="7"/>
      <c r="I11" s="6"/>
    </row>
    <row r="12" spans="1:9" ht="15.75" thickBot="1">
      <c r="A12" s="1"/>
      <c r="B12" s="121" t="s">
        <v>52</v>
      </c>
      <c r="C12" s="122"/>
      <c r="D12" s="122"/>
      <c r="E12" s="122"/>
      <c r="F12" s="122"/>
      <c r="G12" s="122"/>
      <c r="H12" s="122"/>
      <c r="I12" s="32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1:9" ht="15">
      <c r="A15" s="1"/>
      <c r="B15" s="2"/>
      <c r="C15" s="1"/>
      <c r="D15" s="1"/>
      <c r="E15" s="1"/>
      <c r="F15" s="1"/>
      <c r="G15" s="1"/>
      <c r="H15" s="3"/>
      <c r="I15" s="5"/>
    </row>
    <row r="16" spans="1:9" ht="15">
      <c r="A16" s="1"/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1:9" ht="15">
      <c r="A17" s="1"/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$I$12/220*50</f>
        <v>0</v>
      </c>
    </row>
    <row r="18" spans="1:9" ht="15">
      <c r="A18" s="1"/>
      <c r="B18" s="8">
        <v>2</v>
      </c>
      <c r="C18" s="124" t="s">
        <v>74</v>
      </c>
      <c r="D18" s="125"/>
      <c r="E18" s="125"/>
      <c r="F18" s="125"/>
      <c r="G18" s="126"/>
      <c r="H18" s="13">
        <v>0.4</v>
      </c>
      <c r="I18" s="12">
        <f>(ROUND(I17*H18,2))</f>
        <v>0</v>
      </c>
    </row>
    <row r="19" spans="1:9" ht="15">
      <c r="A19" s="1"/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1:9" ht="15">
      <c r="A20" s="1"/>
      <c r="B20" s="2"/>
      <c r="C20" s="1"/>
      <c r="D20" s="1"/>
      <c r="E20" s="1"/>
      <c r="F20" s="1"/>
      <c r="G20" s="1"/>
      <c r="H20" s="3"/>
      <c r="I20" s="5"/>
    </row>
    <row r="21" spans="1:9" ht="15">
      <c r="A21" s="1"/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1:9" ht="15">
      <c r="A22" s="1"/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1:9" ht="15">
      <c r="A23" s="1"/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1:9" ht="15">
      <c r="A24" s="1"/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1:9" ht="15">
      <c r="A25" s="1"/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1:9" ht="15">
      <c r="A26" s="1"/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1:9" ht="15">
      <c r="A27" s="1"/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1:9" ht="15">
      <c r="A28" s="1"/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1:9" ht="15">
      <c r="A29" s="1"/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1:9" ht="15">
      <c r="A30" s="1"/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1:9" ht="15">
      <c r="A31" s="1"/>
      <c r="B31" s="2"/>
      <c r="C31" s="1"/>
      <c r="D31" s="1"/>
      <c r="E31" s="1"/>
      <c r="F31" s="1"/>
      <c r="G31" s="1"/>
      <c r="H31" s="3"/>
      <c r="I31" s="5"/>
    </row>
    <row r="32" spans="1:9" ht="15">
      <c r="A32" s="1"/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1:9" ht="15">
      <c r="A33" s="1"/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1:9" ht="15">
      <c r="A34" s="1"/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1:9" ht="15">
      <c r="A35" s="1"/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1:9" ht="15">
      <c r="A36" s="1"/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1:9" ht="15">
      <c r="A37" s="1"/>
      <c r="B37" s="2"/>
      <c r="C37" s="1"/>
      <c r="D37" s="1"/>
      <c r="E37" s="1"/>
      <c r="F37" s="1"/>
      <c r="G37" s="1"/>
      <c r="H37" s="3"/>
      <c r="I37" s="5"/>
    </row>
    <row r="38" spans="1:9" ht="15">
      <c r="A38" s="1"/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1:9" ht="15">
      <c r="A39" s="1"/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1:9" ht="15">
      <c r="A40" s="1"/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1:9" ht="15">
      <c r="A41" s="1"/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1:9" ht="15">
      <c r="A42" s="1"/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1:9" ht="15">
      <c r="A43" s="1"/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1:9" ht="15">
      <c r="A44" s="1"/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1:9" ht="15">
      <c r="A45" s="1"/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1:9" ht="15">
      <c r="A46" s="1"/>
      <c r="B46" s="1"/>
      <c r="C46" s="1"/>
      <c r="D46" s="1"/>
      <c r="E46" s="1"/>
      <c r="F46" s="1"/>
      <c r="G46" s="1"/>
      <c r="H46" s="3"/>
      <c r="I46" s="5"/>
    </row>
    <row r="47" spans="1:9" ht="15">
      <c r="A47" s="1"/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1:9" ht="15">
      <c r="A48" s="1"/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1:9" ht="15">
      <c r="A49" s="1"/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1:9" ht="15">
      <c r="A50" s="1"/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1:9" ht="15">
      <c r="A51" s="1"/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1:9" ht="15">
      <c r="A52" s="1"/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1:9" ht="15">
      <c r="A53" s="1"/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1:9" ht="15">
      <c r="A54" s="1"/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1:9" ht="15">
      <c r="A55" s="1"/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1:9" ht="15">
      <c r="A56" s="1"/>
      <c r="B56" s="2"/>
      <c r="C56" s="1"/>
      <c r="D56" s="1"/>
      <c r="E56" s="1"/>
      <c r="F56" s="1"/>
      <c r="G56" s="1"/>
      <c r="H56" s="3"/>
      <c r="I56" s="5"/>
    </row>
    <row r="57" spans="1:9" ht="15">
      <c r="A57" s="1"/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1:9" ht="15">
      <c r="A58" s="1"/>
      <c r="B58" s="30">
        <v>1</v>
      </c>
      <c r="C58" s="130" t="s">
        <v>63</v>
      </c>
      <c r="D58" s="131"/>
      <c r="E58" s="131"/>
      <c r="F58" s="131"/>
      <c r="G58" s="131"/>
      <c r="H58" s="132"/>
      <c r="I58" s="31">
        <v>0</v>
      </c>
    </row>
    <row r="59" spans="1:9" ht="15">
      <c r="A59" s="1"/>
      <c r="B59" s="30">
        <v>2</v>
      </c>
      <c r="C59" s="130"/>
      <c r="D59" s="131"/>
      <c r="E59" s="131"/>
      <c r="F59" s="131"/>
      <c r="G59" s="131"/>
      <c r="H59" s="132"/>
      <c r="I59" s="31"/>
    </row>
    <row r="60" spans="1:12" ht="15">
      <c r="A60" s="1"/>
      <c r="B60" s="30">
        <v>3</v>
      </c>
      <c r="C60" s="130"/>
      <c r="D60" s="131"/>
      <c r="E60" s="131"/>
      <c r="F60" s="131"/>
      <c r="G60" s="131"/>
      <c r="H60" s="132"/>
      <c r="I60" s="31"/>
      <c r="L60" s="4">
        <v>1</v>
      </c>
    </row>
    <row r="61" spans="1:9" ht="15">
      <c r="A61" s="1"/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1:9" ht="15">
      <c r="A62" s="1"/>
      <c r="B62" s="2"/>
      <c r="C62" s="1"/>
      <c r="D62" s="1"/>
      <c r="E62" s="1"/>
      <c r="F62" s="1"/>
      <c r="G62" s="1"/>
      <c r="H62" s="3"/>
      <c r="I62" s="5"/>
    </row>
    <row r="63" spans="1:9" ht="15">
      <c r="A63" s="1"/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1:9" ht="15">
      <c r="A64" s="1"/>
      <c r="B64" s="2"/>
      <c r="C64" s="1"/>
      <c r="D64" s="1"/>
      <c r="E64" s="1"/>
      <c r="F64" s="1"/>
      <c r="G64" s="1"/>
      <c r="H64" s="3"/>
      <c r="I64" s="5"/>
    </row>
    <row r="65" spans="1:9" ht="15">
      <c r="A65" s="1"/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1:9" ht="15">
      <c r="A66" s="1"/>
      <c r="B66" s="2"/>
      <c r="C66" s="1"/>
      <c r="D66" s="1"/>
      <c r="E66" s="1"/>
      <c r="F66" s="1"/>
      <c r="G66" s="1"/>
      <c r="H66" s="3"/>
      <c r="I66" s="5"/>
    </row>
    <row r="67" spans="1:9" ht="15">
      <c r="A67" s="1"/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1:9" ht="15">
      <c r="A68" s="1"/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1:9" ht="15">
      <c r="A69" s="1"/>
      <c r="B69" s="30">
        <v>2</v>
      </c>
      <c r="C69" s="130" t="s">
        <v>60</v>
      </c>
      <c r="D69" s="131"/>
      <c r="E69" s="131"/>
      <c r="F69" s="131"/>
      <c r="G69" s="131"/>
      <c r="H69" s="132"/>
      <c r="I69" s="31">
        <v>0</v>
      </c>
    </row>
    <row r="70" spans="1:9" ht="15">
      <c r="A70" s="1"/>
      <c r="B70" s="30">
        <v>3</v>
      </c>
      <c r="C70" s="130" t="s">
        <v>65</v>
      </c>
      <c r="D70" s="131"/>
      <c r="E70" s="131"/>
      <c r="F70" s="131"/>
      <c r="G70" s="131"/>
      <c r="H70" s="132"/>
      <c r="I70" s="31">
        <v>0</v>
      </c>
    </row>
    <row r="71" spans="1:9" ht="15">
      <c r="A71" s="1"/>
      <c r="B71" s="30">
        <v>4</v>
      </c>
      <c r="C71" s="130" t="s">
        <v>66</v>
      </c>
      <c r="D71" s="131"/>
      <c r="E71" s="131"/>
      <c r="F71" s="131"/>
      <c r="G71" s="131"/>
      <c r="H71" s="132"/>
      <c r="I71" s="31">
        <v>0</v>
      </c>
    </row>
    <row r="72" spans="1:9" ht="15">
      <c r="A72" s="1"/>
      <c r="B72" s="30">
        <v>5</v>
      </c>
      <c r="C72" s="130" t="s">
        <v>35</v>
      </c>
      <c r="D72" s="131"/>
      <c r="E72" s="131"/>
      <c r="F72" s="131"/>
      <c r="G72" s="131"/>
      <c r="H72" s="132"/>
      <c r="I72" s="31">
        <v>0</v>
      </c>
    </row>
    <row r="73" spans="1:9" ht="15">
      <c r="A73" s="1"/>
      <c r="B73" s="30">
        <v>6</v>
      </c>
      <c r="C73" s="130" t="s">
        <v>36</v>
      </c>
      <c r="D73" s="131"/>
      <c r="E73" s="131"/>
      <c r="F73" s="131"/>
      <c r="G73" s="131"/>
      <c r="H73" s="132"/>
      <c r="I73" s="31">
        <v>0</v>
      </c>
    </row>
    <row r="74" spans="1:9" ht="15">
      <c r="A74" s="1"/>
      <c r="B74" s="121" t="s">
        <v>37</v>
      </c>
      <c r="C74" s="122"/>
      <c r="D74" s="122"/>
      <c r="E74" s="122"/>
      <c r="F74" s="122"/>
      <c r="G74" s="122"/>
      <c r="H74" s="123"/>
      <c r="I74" s="14">
        <f>SUM(I68:I73)</f>
        <v>0</v>
      </c>
    </row>
    <row r="75" spans="1:9" ht="15">
      <c r="A75" s="1"/>
      <c r="B75" s="2"/>
      <c r="C75" s="1"/>
      <c r="D75" s="1"/>
      <c r="E75" s="1"/>
      <c r="F75" s="1"/>
      <c r="G75" s="1"/>
      <c r="H75" s="3"/>
      <c r="I75" s="5"/>
    </row>
    <row r="76" spans="1:9" ht="15">
      <c r="A76" s="1"/>
      <c r="B76" s="127" t="s">
        <v>38</v>
      </c>
      <c r="C76" s="128"/>
      <c r="D76" s="128"/>
      <c r="E76" s="128"/>
      <c r="F76" s="128"/>
      <c r="G76" s="128"/>
      <c r="H76" s="128"/>
      <c r="I76" s="129"/>
    </row>
    <row r="77" spans="1:9" ht="15">
      <c r="A77" s="1"/>
      <c r="B77" s="2"/>
      <c r="C77" s="1"/>
      <c r="D77" s="1"/>
      <c r="E77" s="1"/>
      <c r="F77" s="1"/>
      <c r="G77" s="1"/>
      <c r="H77" s="3"/>
      <c r="I77" s="5"/>
    </row>
    <row r="78" spans="1:9" ht="15">
      <c r="A78" s="1"/>
      <c r="B78" s="8" t="s">
        <v>15</v>
      </c>
      <c r="C78" s="121" t="s">
        <v>41</v>
      </c>
      <c r="D78" s="122"/>
      <c r="E78" s="122"/>
      <c r="F78" s="122"/>
      <c r="G78" s="122"/>
      <c r="H78" s="123"/>
      <c r="I78" s="10" t="s">
        <v>4</v>
      </c>
    </row>
    <row r="79" spans="1:9" ht="15">
      <c r="A79" s="1"/>
      <c r="B79" s="30">
        <v>1</v>
      </c>
      <c r="C79" s="130" t="s">
        <v>40</v>
      </c>
      <c r="D79" s="131"/>
      <c r="E79" s="131"/>
      <c r="F79" s="131"/>
      <c r="G79" s="131"/>
      <c r="H79" s="132"/>
      <c r="I79" s="31">
        <v>0</v>
      </c>
    </row>
    <row r="80" spans="1:9" ht="15">
      <c r="A80" s="1"/>
      <c r="B80" s="30">
        <v>2</v>
      </c>
      <c r="C80" s="130" t="s">
        <v>75</v>
      </c>
      <c r="D80" s="131"/>
      <c r="E80" s="131"/>
      <c r="F80" s="131"/>
      <c r="G80" s="131"/>
      <c r="H80" s="132"/>
      <c r="I80" s="31">
        <v>0</v>
      </c>
    </row>
    <row r="81" spans="1:9" ht="15">
      <c r="A81" s="1"/>
      <c r="B81" s="134" t="s">
        <v>39</v>
      </c>
      <c r="C81" s="135"/>
      <c r="D81" s="135"/>
      <c r="E81" s="135"/>
      <c r="F81" s="135"/>
      <c r="G81" s="135"/>
      <c r="H81" s="136"/>
      <c r="I81" s="14">
        <f>SUM(I79:I80)</f>
        <v>0</v>
      </c>
    </row>
    <row r="82" spans="1:9" ht="15">
      <c r="A82" s="1"/>
      <c r="B82" s="2"/>
      <c r="C82" s="1"/>
      <c r="D82" s="1"/>
      <c r="E82" s="1"/>
      <c r="F82" s="1"/>
      <c r="G82" s="1"/>
      <c r="H82" s="3"/>
      <c r="I82" s="5"/>
    </row>
    <row r="83" spans="1:9" ht="15">
      <c r="A83" s="1"/>
      <c r="B83" s="127" t="s">
        <v>46</v>
      </c>
      <c r="C83" s="128"/>
      <c r="D83" s="128"/>
      <c r="E83" s="128"/>
      <c r="F83" s="128"/>
      <c r="G83" s="128"/>
      <c r="H83" s="128"/>
      <c r="I83" s="129"/>
    </row>
    <row r="84" spans="1:9" ht="15">
      <c r="A84" s="1"/>
      <c r="B84" s="2"/>
      <c r="C84" s="1"/>
      <c r="D84" s="1"/>
      <c r="E84" s="1"/>
      <c r="F84" s="1"/>
      <c r="G84" s="1"/>
      <c r="H84" s="3"/>
      <c r="I84" s="5"/>
    </row>
    <row r="85" spans="1:9" ht="15">
      <c r="A85" s="1"/>
      <c r="B85" s="8" t="s">
        <v>15</v>
      </c>
      <c r="C85" s="121" t="s">
        <v>57</v>
      </c>
      <c r="D85" s="122"/>
      <c r="E85" s="122"/>
      <c r="F85" s="122"/>
      <c r="G85" s="123"/>
      <c r="H85" s="9" t="s">
        <v>3</v>
      </c>
      <c r="I85" s="10" t="s">
        <v>4</v>
      </c>
    </row>
    <row r="86" spans="1:9" ht="15">
      <c r="A86" s="1"/>
      <c r="B86" s="8">
        <v>1</v>
      </c>
      <c r="C86" s="124" t="s">
        <v>47</v>
      </c>
      <c r="D86" s="125"/>
      <c r="E86" s="125"/>
      <c r="F86" s="125"/>
      <c r="G86" s="126"/>
      <c r="H86" s="73">
        <v>0.076</v>
      </c>
      <c r="I86" s="12">
        <f>$I$89/$H$89*H86</f>
        <v>0</v>
      </c>
    </row>
    <row r="87" spans="1:9" ht="15">
      <c r="A87" s="1"/>
      <c r="B87" s="8">
        <v>2</v>
      </c>
      <c r="C87" s="124" t="s">
        <v>48</v>
      </c>
      <c r="D87" s="125"/>
      <c r="E87" s="125"/>
      <c r="F87" s="125"/>
      <c r="G87" s="126"/>
      <c r="H87" s="73">
        <v>0.0165</v>
      </c>
      <c r="I87" s="12">
        <f>$I$89/$H$89*H87</f>
        <v>0</v>
      </c>
    </row>
    <row r="88" spans="1:9" ht="15">
      <c r="A88" s="1"/>
      <c r="B88" s="8">
        <v>3</v>
      </c>
      <c r="C88" s="124" t="s">
        <v>49</v>
      </c>
      <c r="D88" s="125"/>
      <c r="E88" s="125"/>
      <c r="F88" s="125"/>
      <c r="G88" s="126"/>
      <c r="H88" s="13">
        <v>0.05</v>
      </c>
      <c r="I88" s="12">
        <f>$I$89/$H$89*H88</f>
        <v>0</v>
      </c>
    </row>
    <row r="89" spans="1:9" ht="15">
      <c r="A89" s="1"/>
      <c r="B89" s="121" t="s">
        <v>2</v>
      </c>
      <c r="C89" s="122"/>
      <c r="D89" s="122"/>
      <c r="E89" s="122"/>
      <c r="F89" s="122"/>
      <c r="G89" s="123"/>
      <c r="H89" s="16">
        <f>SUM(H86:H88)</f>
        <v>0.14250000000000002</v>
      </c>
      <c r="I89" s="14">
        <f>ROUND(((I63+I74)*$H$89)/(1-$H$89),2)</f>
        <v>0</v>
      </c>
    </row>
    <row r="90" spans="1:9" ht="15">
      <c r="A90" s="1"/>
      <c r="B90" s="2"/>
      <c r="C90" s="1"/>
      <c r="D90" s="1"/>
      <c r="E90" s="1"/>
      <c r="F90" s="1"/>
      <c r="G90" s="1"/>
      <c r="H90" s="3"/>
      <c r="I90" s="5"/>
    </row>
    <row r="91" spans="1:9" ht="15">
      <c r="A91" s="1"/>
      <c r="B91" s="8" t="s">
        <v>15</v>
      </c>
      <c r="C91" s="121" t="s">
        <v>58</v>
      </c>
      <c r="D91" s="122"/>
      <c r="E91" s="122"/>
      <c r="F91" s="122"/>
      <c r="G91" s="123"/>
      <c r="H91" s="9" t="s">
        <v>3</v>
      </c>
      <c r="I91" s="10" t="s">
        <v>4</v>
      </c>
    </row>
    <row r="92" spans="1:9" ht="15">
      <c r="A92" s="1"/>
      <c r="B92" s="8">
        <v>1</v>
      </c>
      <c r="C92" s="124" t="s">
        <v>47</v>
      </c>
      <c r="D92" s="125"/>
      <c r="E92" s="125"/>
      <c r="F92" s="125"/>
      <c r="G92" s="126"/>
      <c r="H92" s="73">
        <v>0.076</v>
      </c>
      <c r="I92" s="12">
        <f>$I$95/$H$95*H92</f>
        <v>0</v>
      </c>
    </row>
    <row r="93" spans="1:9" ht="15">
      <c r="A93" s="1"/>
      <c r="B93" s="8">
        <v>2</v>
      </c>
      <c r="C93" s="124" t="s">
        <v>48</v>
      </c>
      <c r="D93" s="125"/>
      <c r="E93" s="125"/>
      <c r="F93" s="125"/>
      <c r="G93" s="126"/>
      <c r="H93" s="73">
        <v>0.0165</v>
      </c>
      <c r="I93" s="12">
        <f>$I$95/$H$95*H93</f>
        <v>0</v>
      </c>
    </row>
    <row r="94" spans="1:9" ht="15">
      <c r="A94" s="1"/>
      <c r="B94" s="8">
        <v>3</v>
      </c>
      <c r="C94" s="124" t="s">
        <v>49</v>
      </c>
      <c r="D94" s="125"/>
      <c r="E94" s="125"/>
      <c r="F94" s="125"/>
      <c r="G94" s="126"/>
      <c r="H94" s="13">
        <v>0.05</v>
      </c>
      <c r="I94" s="12">
        <f>$I$95/$H$95*H94</f>
        <v>0</v>
      </c>
    </row>
    <row r="95" spans="1:9" ht="15">
      <c r="A95" s="1"/>
      <c r="B95" s="121" t="s">
        <v>2</v>
      </c>
      <c r="C95" s="122"/>
      <c r="D95" s="122"/>
      <c r="E95" s="122"/>
      <c r="F95" s="122"/>
      <c r="G95" s="123"/>
      <c r="H95" s="16">
        <f>SUM(H92:H94)</f>
        <v>0.14250000000000002</v>
      </c>
      <c r="I95" s="14">
        <f>ROUND(((I81)*$H$89)/(1-$H$89),2)</f>
        <v>0</v>
      </c>
    </row>
    <row r="96" spans="1:9" ht="15">
      <c r="A96" s="1"/>
      <c r="B96" s="2"/>
      <c r="C96" s="1"/>
      <c r="D96" s="1"/>
      <c r="E96" s="1"/>
      <c r="F96" s="1"/>
      <c r="G96" s="1"/>
      <c r="H96" s="3"/>
      <c r="I96" s="5"/>
    </row>
    <row r="97" spans="1:9" ht="15">
      <c r="A97" s="1"/>
      <c r="B97" s="121" t="s">
        <v>50</v>
      </c>
      <c r="C97" s="122"/>
      <c r="D97" s="122"/>
      <c r="E97" s="122"/>
      <c r="F97" s="122"/>
      <c r="G97" s="122"/>
      <c r="H97" s="123"/>
      <c r="I97" s="14">
        <f>I95+I89</f>
        <v>0</v>
      </c>
    </row>
    <row r="98" spans="1:9" ht="15">
      <c r="A98" s="1"/>
      <c r="B98" s="2"/>
      <c r="C98" s="1"/>
      <c r="D98" s="1"/>
      <c r="E98" s="1"/>
      <c r="F98" s="1"/>
      <c r="G98" s="1"/>
      <c r="H98" s="3"/>
      <c r="I98" s="5"/>
    </row>
    <row r="99" spans="1:9" ht="15">
      <c r="A99" s="1"/>
      <c r="B99" s="127" t="s">
        <v>70</v>
      </c>
      <c r="C99" s="128"/>
      <c r="D99" s="128"/>
      <c r="E99" s="128"/>
      <c r="F99" s="128"/>
      <c r="G99" s="128"/>
      <c r="H99" s="128"/>
      <c r="I99" s="129"/>
    </row>
    <row r="100" spans="1:9" ht="15">
      <c r="A100" s="1"/>
      <c r="B100" s="2"/>
      <c r="C100" s="1"/>
      <c r="D100" s="1"/>
      <c r="E100" s="1"/>
      <c r="F100" s="1"/>
      <c r="G100" s="1"/>
      <c r="H100" s="3"/>
      <c r="I100" s="5"/>
    </row>
    <row r="101" spans="1:9" ht="15">
      <c r="A101" s="1"/>
      <c r="B101" s="121" t="s">
        <v>71</v>
      </c>
      <c r="C101" s="122"/>
      <c r="D101" s="122"/>
      <c r="E101" s="122"/>
      <c r="F101" s="122"/>
      <c r="G101" s="122"/>
      <c r="H101" s="123"/>
      <c r="I101" s="14">
        <f>I63+I74+I89</f>
        <v>0</v>
      </c>
    </row>
    <row r="102" spans="1:9" ht="15">
      <c r="A102" s="1"/>
      <c r="B102" s="17"/>
      <c r="C102" s="17"/>
      <c r="D102" s="17"/>
      <c r="E102" s="17"/>
      <c r="F102" s="17"/>
      <c r="G102" s="17"/>
      <c r="H102" s="18"/>
      <c r="I102" s="5"/>
    </row>
    <row r="103" spans="1:9" ht="15">
      <c r="A103" s="1"/>
      <c r="B103" s="121" t="s">
        <v>72</v>
      </c>
      <c r="C103" s="122"/>
      <c r="D103" s="122"/>
      <c r="E103" s="122"/>
      <c r="F103" s="122"/>
      <c r="G103" s="122"/>
      <c r="H103" s="123"/>
      <c r="I103" s="14">
        <f>I81+I95</f>
        <v>0</v>
      </c>
    </row>
    <row r="104" spans="1:9" ht="15">
      <c r="A104" s="1"/>
      <c r="B104" s="17"/>
      <c r="C104" s="17"/>
      <c r="D104" s="17"/>
      <c r="E104" s="17"/>
      <c r="F104" s="17"/>
      <c r="G104" s="17"/>
      <c r="H104" s="18"/>
      <c r="I104" s="5"/>
    </row>
    <row r="105" spans="1:9" ht="15">
      <c r="A105" s="1"/>
      <c r="B105" s="121" t="s">
        <v>51</v>
      </c>
      <c r="C105" s="122"/>
      <c r="D105" s="122"/>
      <c r="E105" s="122"/>
      <c r="F105" s="122"/>
      <c r="G105" s="122"/>
      <c r="H105" s="123"/>
      <c r="I105" s="14">
        <f>I63+I74+I81+I97</f>
        <v>0</v>
      </c>
    </row>
  </sheetData>
  <sheetProtection password="DFA0" sheet="1"/>
  <mergeCells count="80">
    <mergeCell ref="B103:H103"/>
    <mergeCell ref="B105:H105"/>
    <mergeCell ref="C92:G92"/>
    <mergeCell ref="C93:G93"/>
    <mergeCell ref="C94:G94"/>
    <mergeCell ref="B95:G95"/>
    <mergeCell ref="B97:H97"/>
    <mergeCell ref="B99:I99"/>
    <mergeCell ref="B101:H101"/>
    <mergeCell ref="B83:I83"/>
    <mergeCell ref="C85:G85"/>
    <mergeCell ref="C86:G86"/>
    <mergeCell ref="C87:G87"/>
    <mergeCell ref="C88:G88"/>
    <mergeCell ref="B89:G89"/>
    <mergeCell ref="C60:H60"/>
    <mergeCell ref="C71:H71"/>
    <mergeCell ref="C72:H72"/>
    <mergeCell ref="C73:H73"/>
    <mergeCell ref="C91:G91"/>
    <mergeCell ref="B76:I76"/>
    <mergeCell ref="C78:H78"/>
    <mergeCell ref="C79:H79"/>
    <mergeCell ref="C80:H80"/>
    <mergeCell ref="B81:H81"/>
    <mergeCell ref="C58:H58"/>
    <mergeCell ref="C59:H59"/>
    <mergeCell ref="B74:H74"/>
    <mergeCell ref="B61:H61"/>
    <mergeCell ref="B63:H63"/>
    <mergeCell ref="B65:I65"/>
    <mergeCell ref="C67:H67"/>
    <mergeCell ref="C68:H68"/>
    <mergeCell ref="C69:H69"/>
    <mergeCell ref="C70:H70"/>
    <mergeCell ref="B55:G55"/>
    <mergeCell ref="C57:H57"/>
    <mergeCell ref="C40:G40"/>
    <mergeCell ref="C41:G41"/>
    <mergeCell ref="C42:G42"/>
    <mergeCell ref="C43:G43"/>
    <mergeCell ref="C44:G44"/>
    <mergeCell ref="B45:G45"/>
    <mergeCell ref="C48:G48"/>
    <mergeCell ref="C49:G49"/>
    <mergeCell ref="C35:G35"/>
    <mergeCell ref="B36:G36"/>
    <mergeCell ref="C38:G38"/>
    <mergeCell ref="C39:G39"/>
    <mergeCell ref="C53:G53"/>
    <mergeCell ref="C54:G54"/>
    <mergeCell ref="C50:G50"/>
    <mergeCell ref="C51:G51"/>
    <mergeCell ref="C52:G52"/>
    <mergeCell ref="C47:G47"/>
    <mergeCell ref="C18:G18"/>
    <mergeCell ref="C27:G27"/>
    <mergeCell ref="C29:G29"/>
    <mergeCell ref="B30:G30"/>
    <mergeCell ref="C32:G32"/>
    <mergeCell ref="C34:G34"/>
    <mergeCell ref="C16:G16"/>
    <mergeCell ref="C17:H17"/>
    <mergeCell ref="C33:G33"/>
    <mergeCell ref="B19:H19"/>
    <mergeCell ref="C21:G21"/>
    <mergeCell ref="C22:G22"/>
    <mergeCell ref="C23:G23"/>
    <mergeCell ref="C24:G24"/>
    <mergeCell ref="C25:G25"/>
    <mergeCell ref="C26:G26"/>
    <mergeCell ref="B9:I9"/>
    <mergeCell ref="B10:I10"/>
    <mergeCell ref="B12:H12"/>
    <mergeCell ref="B14:I14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3"/>
  <sheetViews>
    <sheetView zoomScalePageLayoutView="0" workbookViewId="0" topLeftCell="B1">
      <selection activeCell="B8" sqref="B8:I8"/>
    </sheetView>
  </sheetViews>
  <sheetFormatPr defaultColWidth="9.140625" defaultRowHeight="15"/>
  <cols>
    <col min="1" max="1" width="2.421875" style="37" customWidth="1"/>
    <col min="2" max="2" width="5.28125" style="37" customWidth="1"/>
    <col min="3" max="3" width="45.28125" style="37" customWidth="1"/>
    <col min="4" max="7" width="9.140625" style="37" customWidth="1"/>
    <col min="8" max="8" width="10.57421875" style="37" bestFit="1" customWidth="1"/>
    <col min="9" max="9" width="14.28125" style="37" customWidth="1"/>
    <col min="10" max="10" width="23.57421875" style="37" customWidth="1"/>
    <col min="11" max="16384" width="9.140625" style="37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85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54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37" t="s">
        <v>132</v>
      </c>
      <c r="C8" s="138"/>
      <c r="D8" s="138"/>
      <c r="E8" s="138"/>
      <c r="F8" s="138"/>
      <c r="G8" s="138"/>
      <c r="H8" s="138"/>
      <c r="I8" s="139"/>
    </row>
    <row r="9" spans="1:9" ht="15">
      <c r="A9" s="1"/>
      <c r="B9" s="153" t="s">
        <v>78</v>
      </c>
      <c r="C9" s="154"/>
      <c r="D9" s="154"/>
      <c r="E9" s="154"/>
      <c r="F9" s="154"/>
      <c r="G9" s="154"/>
      <c r="H9" s="154"/>
      <c r="I9" s="155"/>
    </row>
    <row r="10" spans="1:9" ht="15">
      <c r="A10" s="1"/>
      <c r="B10" s="115" t="s">
        <v>82</v>
      </c>
      <c r="C10" s="115"/>
      <c r="D10" s="115"/>
      <c r="E10" s="115"/>
      <c r="F10" s="115"/>
      <c r="G10" s="115"/>
      <c r="H10" s="115"/>
      <c r="I10" s="115"/>
    </row>
    <row r="11" spans="1:9" ht="15.75" thickBot="1">
      <c r="A11" s="1"/>
      <c r="B11" s="75"/>
      <c r="C11" s="75"/>
      <c r="D11" s="75"/>
      <c r="E11" s="75"/>
      <c r="F11" s="75"/>
      <c r="G11" s="75"/>
      <c r="H11" s="76"/>
      <c r="I11" s="75"/>
    </row>
    <row r="12" spans="1:9" ht="15.75" thickBot="1">
      <c r="A12" s="1"/>
      <c r="B12" s="137" t="s">
        <v>52</v>
      </c>
      <c r="C12" s="138"/>
      <c r="D12" s="138"/>
      <c r="E12" s="138"/>
      <c r="F12" s="138"/>
      <c r="G12" s="138"/>
      <c r="H12" s="138"/>
      <c r="I12" s="32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1:10" ht="15">
      <c r="A15" s="1"/>
      <c r="B15" s="2"/>
      <c r="C15" s="1"/>
      <c r="D15" s="1"/>
      <c r="E15" s="1"/>
      <c r="F15" s="1"/>
      <c r="G15" s="1"/>
      <c r="H15" s="3"/>
      <c r="I15" s="5"/>
      <c r="J15" s="74"/>
    </row>
    <row r="16" spans="1:9" ht="15">
      <c r="A16" s="1"/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1:9" ht="15">
      <c r="A17" s="1"/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</f>
        <v>0</v>
      </c>
    </row>
    <row r="18" spans="1:9" ht="15">
      <c r="A18" s="1"/>
      <c r="B18" s="8">
        <v>2</v>
      </c>
      <c r="C18" s="19" t="s">
        <v>81</v>
      </c>
      <c r="D18" s="36"/>
      <c r="E18" s="36"/>
      <c r="F18" s="36"/>
      <c r="G18" s="36"/>
      <c r="H18" s="13">
        <v>0.2</v>
      </c>
      <c r="I18" s="12">
        <f>(ROUND(I17*H18,2))</f>
        <v>0</v>
      </c>
    </row>
    <row r="19" spans="1:9" ht="15">
      <c r="A19" s="1"/>
      <c r="B19" s="8">
        <v>3</v>
      </c>
      <c r="C19" s="124" t="s">
        <v>74</v>
      </c>
      <c r="D19" s="125"/>
      <c r="E19" s="125"/>
      <c r="F19" s="125"/>
      <c r="G19" s="126"/>
      <c r="H19" s="13">
        <v>0.4</v>
      </c>
      <c r="I19" s="12">
        <f>(ROUND(I17*H19,2))</f>
        <v>0</v>
      </c>
    </row>
    <row r="20" spans="1:9" ht="15">
      <c r="A20" s="1"/>
      <c r="B20" s="121" t="s">
        <v>2</v>
      </c>
      <c r="C20" s="122"/>
      <c r="D20" s="122"/>
      <c r="E20" s="122"/>
      <c r="F20" s="122"/>
      <c r="G20" s="122"/>
      <c r="H20" s="123"/>
      <c r="I20" s="14">
        <f>SUM(I17:I19)</f>
        <v>0</v>
      </c>
    </row>
    <row r="21" spans="1:9" ht="15">
      <c r="A21" s="1"/>
      <c r="B21" s="2"/>
      <c r="C21" s="1"/>
      <c r="D21" s="1"/>
      <c r="E21" s="1"/>
      <c r="F21" s="1"/>
      <c r="G21" s="1"/>
      <c r="H21" s="3"/>
      <c r="I21" s="5"/>
    </row>
    <row r="22" spans="1:9" ht="15">
      <c r="A22" s="1"/>
      <c r="B22" s="8" t="s">
        <v>16</v>
      </c>
      <c r="C22" s="121" t="s">
        <v>20</v>
      </c>
      <c r="D22" s="122"/>
      <c r="E22" s="122"/>
      <c r="F22" s="122"/>
      <c r="G22" s="123"/>
      <c r="H22" s="9" t="s">
        <v>3</v>
      </c>
      <c r="I22" s="10" t="s">
        <v>4</v>
      </c>
    </row>
    <row r="23" spans="1:9" ht="15">
      <c r="A23" s="1"/>
      <c r="B23" s="8">
        <v>1</v>
      </c>
      <c r="C23" s="124" t="s">
        <v>5</v>
      </c>
      <c r="D23" s="125"/>
      <c r="E23" s="125"/>
      <c r="F23" s="125"/>
      <c r="G23" s="126"/>
      <c r="H23" s="13">
        <v>0.2</v>
      </c>
      <c r="I23" s="12">
        <f aca="true" t="shared" si="0" ref="I23:I30">ROUND($I$20*H23,2)</f>
        <v>0</v>
      </c>
    </row>
    <row r="24" spans="1:9" ht="15">
      <c r="A24" s="1"/>
      <c r="B24" s="8">
        <v>2</v>
      </c>
      <c r="C24" s="124" t="s">
        <v>6</v>
      </c>
      <c r="D24" s="125"/>
      <c r="E24" s="125"/>
      <c r="F24" s="125"/>
      <c r="G24" s="126"/>
      <c r="H24" s="13">
        <v>0.015</v>
      </c>
      <c r="I24" s="12">
        <f t="shared" si="0"/>
        <v>0</v>
      </c>
    </row>
    <row r="25" spans="1:9" ht="15">
      <c r="A25" s="1"/>
      <c r="B25" s="8">
        <v>3</v>
      </c>
      <c r="C25" s="124" t="s">
        <v>7</v>
      </c>
      <c r="D25" s="125"/>
      <c r="E25" s="125"/>
      <c r="F25" s="125"/>
      <c r="G25" s="126"/>
      <c r="H25" s="13">
        <v>0.01</v>
      </c>
      <c r="I25" s="12">
        <f t="shared" si="0"/>
        <v>0</v>
      </c>
    </row>
    <row r="26" spans="1:9" ht="15">
      <c r="A26" s="1"/>
      <c r="B26" s="8">
        <v>4</v>
      </c>
      <c r="C26" s="124" t="s">
        <v>8</v>
      </c>
      <c r="D26" s="125"/>
      <c r="E26" s="125"/>
      <c r="F26" s="125"/>
      <c r="G26" s="126"/>
      <c r="H26" s="13">
        <v>0.002</v>
      </c>
      <c r="I26" s="12">
        <f t="shared" si="0"/>
        <v>0</v>
      </c>
    </row>
    <row r="27" spans="1:9" ht="15">
      <c r="A27" s="1"/>
      <c r="B27" s="8">
        <v>5</v>
      </c>
      <c r="C27" s="124" t="s">
        <v>9</v>
      </c>
      <c r="D27" s="125"/>
      <c r="E27" s="125"/>
      <c r="F27" s="125"/>
      <c r="G27" s="126"/>
      <c r="H27" s="13">
        <v>0.025</v>
      </c>
      <c r="I27" s="12">
        <f t="shared" si="0"/>
        <v>0</v>
      </c>
    </row>
    <row r="28" spans="1:9" ht="15">
      <c r="A28" s="1"/>
      <c r="B28" s="8">
        <v>6</v>
      </c>
      <c r="C28" s="124" t="s">
        <v>10</v>
      </c>
      <c r="D28" s="125"/>
      <c r="E28" s="125"/>
      <c r="F28" s="125"/>
      <c r="G28" s="126"/>
      <c r="H28" s="13">
        <v>0.08</v>
      </c>
      <c r="I28" s="12">
        <f t="shared" si="0"/>
        <v>0</v>
      </c>
    </row>
    <row r="29" spans="1:9" ht="15">
      <c r="A29" s="1"/>
      <c r="B29" s="8">
        <v>7</v>
      </c>
      <c r="C29" s="11" t="s">
        <v>59</v>
      </c>
      <c r="D29" s="15" t="s">
        <v>68</v>
      </c>
      <c r="E29" s="28">
        <v>0.03</v>
      </c>
      <c r="F29" s="15" t="s">
        <v>69</v>
      </c>
      <c r="G29" s="29">
        <v>1</v>
      </c>
      <c r="H29" s="13">
        <f>E29*G29</f>
        <v>0.03</v>
      </c>
      <c r="I29" s="12">
        <f t="shared" si="0"/>
        <v>0</v>
      </c>
    </row>
    <row r="30" spans="1:9" ht="15">
      <c r="A30" s="1"/>
      <c r="B30" s="8">
        <v>8</v>
      </c>
      <c r="C30" s="124" t="s">
        <v>19</v>
      </c>
      <c r="D30" s="125"/>
      <c r="E30" s="125"/>
      <c r="F30" s="125"/>
      <c r="G30" s="126"/>
      <c r="H30" s="13">
        <v>0.006</v>
      </c>
      <c r="I30" s="12">
        <f t="shared" si="0"/>
        <v>0</v>
      </c>
    </row>
    <row r="31" spans="1:9" ht="15">
      <c r="A31" s="1"/>
      <c r="B31" s="121" t="s">
        <v>2</v>
      </c>
      <c r="C31" s="122"/>
      <c r="D31" s="122"/>
      <c r="E31" s="122"/>
      <c r="F31" s="122"/>
      <c r="G31" s="123"/>
      <c r="H31" s="16">
        <f>SUM(H23:H30)</f>
        <v>0.3680000000000001</v>
      </c>
      <c r="I31" s="14">
        <f>SUM(I23:I30)</f>
        <v>0</v>
      </c>
    </row>
    <row r="32" spans="1:9" ht="15">
      <c r="A32" s="1"/>
      <c r="B32" s="2"/>
      <c r="C32" s="1"/>
      <c r="D32" s="1"/>
      <c r="E32" s="1"/>
      <c r="F32" s="1"/>
      <c r="G32" s="1"/>
      <c r="H32" s="3"/>
      <c r="I32" s="5"/>
    </row>
    <row r="33" spans="1:9" ht="15">
      <c r="A33" s="1"/>
      <c r="B33" s="8" t="s">
        <v>42</v>
      </c>
      <c r="C33" s="121" t="s">
        <v>18</v>
      </c>
      <c r="D33" s="122"/>
      <c r="E33" s="122"/>
      <c r="F33" s="122"/>
      <c r="G33" s="123"/>
      <c r="H33" s="9" t="s">
        <v>3</v>
      </c>
      <c r="I33" s="10" t="s">
        <v>4</v>
      </c>
    </row>
    <row r="34" spans="1:9" ht="15">
      <c r="A34" s="1"/>
      <c r="B34" s="8">
        <v>1</v>
      </c>
      <c r="C34" s="124" t="s">
        <v>11</v>
      </c>
      <c r="D34" s="125"/>
      <c r="E34" s="125"/>
      <c r="F34" s="125"/>
      <c r="G34" s="126"/>
      <c r="H34" s="13">
        <f>1/12</f>
        <v>0.08333333333333333</v>
      </c>
      <c r="I34" s="12">
        <f>ROUND($I$20*H34,2)</f>
        <v>0</v>
      </c>
    </row>
    <row r="35" spans="1:9" ht="15">
      <c r="A35" s="1"/>
      <c r="B35" s="8">
        <v>2</v>
      </c>
      <c r="C35" s="124" t="s">
        <v>12</v>
      </c>
      <c r="D35" s="125"/>
      <c r="E35" s="125"/>
      <c r="F35" s="125"/>
      <c r="G35" s="126"/>
      <c r="H35" s="13">
        <f>1/12/3</f>
        <v>0.027777777777777776</v>
      </c>
      <c r="I35" s="12">
        <f>ROUND($I$20*H35,2)</f>
        <v>0</v>
      </c>
    </row>
    <row r="36" spans="1:9" ht="15">
      <c r="A36" s="1"/>
      <c r="B36" s="8">
        <v>3</v>
      </c>
      <c r="C36" s="124" t="s">
        <v>30</v>
      </c>
      <c r="D36" s="125"/>
      <c r="E36" s="125"/>
      <c r="F36" s="125"/>
      <c r="G36" s="126"/>
      <c r="H36" s="13">
        <f>(H34+H35)*H31</f>
        <v>0.0408888888888889</v>
      </c>
      <c r="I36" s="12">
        <f>ROUND($I$20*H36,2)</f>
        <v>0</v>
      </c>
    </row>
    <row r="37" spans="1:9" ht="15">
      <c r="A37" s="1"/>
      <c r="B37" s="121" t="s">
        <v>2</v>
      </c>
      <c r="C37" s="122"/>
      <c r="D37" s="122"/>
      <c r="E37" s="122"/>
      <c r="F37" s="122"/>
      <c r="G37" s="123"/>
      <c r="H37" s="16">
        <f>SUM(H34:H36)</f>
        <v>0.152</v>
      </c>
      <c r="I37" s="14">
        <f>SUM(I34:I36)</f>
        <v>0</v>
      </c>
    </row>
    <row r="38" spans="1:9" ht="15">
      <c r="A38" s="1"/>
      <c r="B38" s="2"/>
      <c r="C38" s="1"/>
      <c r="D38" s="1"/>
      <c r="E38" s="1"/>
      <c r="F38" s="1"/>
      <c r="G38" s="1"/>
      <c r="H38" s="3"/>
      <c r="I38" s="5"/>
    </row>
    <row r="39" spans="1:9" ht="15">
      <c r="A39" s="1"/>
      <c r="B39" s="8" t="s">
        <v>43</v>
      </c>
      <c r="C39" s="121" t="s">
        <v>21</v>
      </c>
      <c r="D39" s="122"/>
      <c r="E39" s="122"/>
      <c r="F39" s="122"/>
      <c r="G39" s="123"/>
      <c r="H39" s="9" t="s">
        <v>3</v>
      </c>
      <c r="I39" s="10" t="s">
        <v>4</v>
      </c>
    </row>
    <row r="40" spans="1:9" ht="15">
      <c r="A40" s="1"/>
      <c r="B40" s="8">
        <v>1</v>
      </c>
      <c r="C40" s="124" t="s">
        <v>22</v>
      </c>
      <c r="D40" s="125"/>
      <c r="E40" s="125"/>
      <c r="F40" s="125"/>
      <c r="G40" s="126"/>
      <c r="H40" s="13">
        <f>(1+(1/12)+(1/12)+(1/12/3))/12*0.05</f>
        <v>0.004976851851851851</v>
      </c>
      <c r="I40" s="12">
        <f aca="true" t="shared" si="1" ref="I40:I45">ROUND($I$20*H40,2)</f>
        <v>0</v>
      </c>
    </row>
    <row r="41" spans="1:9" ht="15">
      <c r="A41" s="1"/>
      <c r="B41" s="8">
        <v>2</v>
      </c>
      <c r="C41" s="124" t="s">
        <v>23</v>
      </c>
      <c r="D41" s="125"/>
      <c r="E41" s="125"/>
      <c r="F41" s="125"/>
      <c r="G41" s="126"/>
      <c r="H41" s="13">
        <f>H40*0.08</f>
        <v>0.0003981481481481481</v>
      </c>
      <c r="I41" s="12">
        <f t="shared" si="1"/>
        <v>0</v>
      </c>
    </row>
    <row r="42" spans="1:9" ht="15">
      <c r="A42" s="1"/>
      <c r="B42" s="8">
        <v>3</v>
      </c>
      <c r="C42" s="124" t="s">
        <v>24</v>
      </c>
      <c r="D42" s="125"/>
      <c r="E42" s="125"/>
      <c r="F42" s="125"/>
      <c r="G42" s="126"/>
      <c r="H42" s="13">
        <f>(1+(1/12)+(1/12)+(1/12/3))*0.4*0.08*0.05</f>
        <v>0.0019111111111111108</v>
      </c>
      <c r="I42" s="12">
        <f t="shared" si="1"/>
        <v>0</v>
      </c>
    </row>
    <row r="43" spans="1:9" ht="15">
      <c r="A43" s="1"/>
      <c r="B43" s="8">
        <v>4</v>
      </c>
      <c r="C43" s="124" t="s">
        <v>25</v>
      </c>
      <c r="D43" s="125"/>
      <c r="E43" s="125"/>
      <c r="F43" s="125"/>
      <c r="G43" s="126"/>
      <c r="H43" s="13">
        <f>7/30/12*0.9</f>
        <v>0.0175</v>
      </c>
      <c r="I43" s="12">
        <f t="shared" si="1"/>
        <v>0</v>
      </c>
    </row>
    <row r="44" spans="1:9" ht="15">
      <c r="A44" s="1"/>
      <c r="B44" s="8">
        <v>5</v>
      </c>
      <c r="C44" s="124" t="s">
        <v>32</v>
      </c>
      <c r="D44" s="125"/>
      <c r="E44" s="125"/>
      <c r="F44" s="125"/>
      <c r="G44" s="126"/>
      <c r="H44" s="13">
        <f>H43*$H$31</f>
        <v>0.006440000000000002</v>
      </c>
      <c r="I44" s="12">
        <f t="shared" si="1"/>
        <v>0</v>
      </c>
    </row>
    <row r="45" spans="1:9" ht="15">
      <c r="A45" s="1"/>
      <c r="B45" s="8">
        <v>6</v>
      </c>
      <c r="C45" s="124" t="s">
        <v>26</v>
      </c>
      <c r="D45" s="125"/>
      <c r="E45" s="125"/>
      <c r="F45" s="125"/>
      <c r="G45" s="126"/>
      <c r="H45" s="13">
        <f>(1+(1/12)+(1/12)+(1/12/3))*0.4*0.08*0.9</f>
        <v>0.03439999999999999</v>
      </c>
      <c r="I45" s="12">
        <f t="shared" si="1"/>
        <v>0</v>
      </c>
    </row>
    <row r="46" spans="1:9" ht="15">
      <c r="A46" s="1"/>
      <c r="B46" s="121" t="s">
        <v>2</v>
      </c>
      <c r="C46" s="122"/>
      <c r="D46" s="122"/>
      <c r="E46" s="122"/>
      <c r="F46" s="122"/>
      <c r="G46" s="123"/>
      <c r="H46" s="16">
        <f>SUM(H40:H45)</f>
        <v>0.06562611111111111</v>
      </c>
      <c r="I46" s="14">
        <f>SUM(I40:I45)</f>
        <v>0</v>
      </c>
    </row>
    <row r="47" spans="1:9" ht="15">
      <c r="A47" s="1"/>
      <c r="B47" s="1"/>
      <c r="C47" s="1"/>
      <c r="D47" s="1"/>
      <c r="E47" s="1"/>
      <c r="F47" s="1"/>
      <c r="G47" s="1"/>
      <c r="H47" s="3"/>
      <c r="I47" s="5"/>
    </row>
    <row r="48" spans="1:9" ht="15">
      <c r="A48" s="1"/>
      <c r="B48" s="8" t="s">
        <v>44</v>
      </c>
      <c r="C48" s="121" t="s">
        <v>27</v>
      </c>
      <c r="D48" s="122"/>
      <c r="E48" s="122"/>
      <c r="F48" s="122"/>
      <c r="G48" s="123"/>
      <c r="H48" s="9" t="s">
        <v>3</v>
      </c>
      <c r="I48" s="10" t="s">
        <v>4</v>
      </c>
    </row>
    <row r="49" spans="1:9" ht="15">
      <c r="A49" s="1"/>
      <c r="B49" s="8">
        <v>1</v>
      </c>
      <c r="C49" s="124" t="s">
        <v>29</v>
      </c>
      <c r="D49" s="125"/>
      <c r="E49" s="125"/>
      <c r="F49" s="125"/>
      <c r="G49" s="126"/>
      <c r="H49" s="13">
        <f>((1/12)+(1/12/12)+(1/12/12)+(1/12/12/3))</f>
        <v>0.09953703703703703</v>
      </c>
      <c r="I49" s="12">
        <f aca="true" t="shared" si="2" ref="I49:I55">ROUND($I$20*H49,2)</f>
        <v>0</v>
      </c>
    </row>
    <row r="50" spans="1:9" ht="15">
      <c r="A50" s="1"/>
      <c r="B50" s="8">
        <v>2</v>
      </c>
      <c r="C50" s="124" t="s">
        <v>13</v>
      </c>
      <c r="D50" s="125"/>
      <c r="E50" s="125"/>
      <c r="F50" s="125"/>
      <c r="G50" s="126"/>
      <c r="H50" s="13">
        <f>((1/12)+(1/12/12)+(1/12/12)+(1/12/12/3))/30*1</f>
        <v>0.003317901234567901</v>
      </c>
      <c r="I50" s="12">
        <f t="shared" si="2"/>
        <v>0</v>
      </c>
    </row>
    <row r="51" spans="1:9" ht="15">
      <c r="A51" s="1"/>
      <c r="B51" s="8">
        <v>3</v>
      </c>
      <c r="C51" s="124" t="s">
        <v>14</v>
      </c>
      <c r="D51" s="125"/>
      <c r="E51" s="125"/>
      <c r="F51" s="125"/>
      <c r="G51" s="126"/>
      <c r="H51" s="13">
        <f>((1/12)+(1/12/12)+(1/12/12)+(1/12/12/3))/30*5*0.015</f>
        <v>0.00024884259259259255</v>
      </c>
      <c r="I51" s="12">
        <f t="shared" si="2"/>
        <v>0</v>
      </c>
    </row>
    <row r="52" spans="1:9" ht="15">
      <c r="A52" s="1"/>
      <c r="B52" s="8">
        <v>4</v>
      </c>
      <c r="C52" s="124" t="s">
        <v>28</v>
      </c>
      <c r="D52" s="125"/>
      <c r="E52" s="125"/>
      <c r="F52" s="125"/>
      <c r="G52" s="126"/>
      <c r="H52" s="13">
        <f>((1/12)+(1/12/12)+(1/12/12)+(1/12/12/3))/30*15*0.0078</f>
        <v>0.0003881944444444444</v>
      </c>
      <c r="I52" s="12">
        <f t="shared" si="2"/>
        <v>0</v>
      </c>
    </row>
    <row r="53" spans="1:9" ht="15">
      <c r="A53" s="1"/>
      <c r="B53" s="8">
        <v>5</v>
      </c>
      <c r="C53" s="124" t="s">
        <v>62</v>
      </c>
      <c r="D53" s="125"/>
      <c r="E53" s="125"/>
      <c r="F53" s="125"/>
      <c r="G53" s="126"/>
      <c r="H53" s="13">
        <f>((1/12)+(1/12/3))*(4/12)*0.02</f>
        <v>0.0007407407407407407</v>
      </c>
      <c r="I53" s="12">
        <f t="shared" si="2"/>
        <v>0</v>
      </c>
    </row>
    <row r="54" spans="1:9" ht="15">
      <c r="A54" s="1"/>
      <c r="B54" s="8">
        <v>6</v>
      </c>
      <c r="C54" s="124" t="s">
        <v>31</v>
      </c>
      <c r="D54" s="125"/>
      <c r="E54" s="125"/>
      <c r="F54" s="125"/>
      <c r="G54" s="126"/>
      <c r="H54" s="13">
        <f>((1/12)+(1/12/12)+(1/12/12)+(1/12/12/3))/30*3</f>
        <v>0.009953703703703702</v>
      </c>
      <c r="I54" s="12">
        <f t="shared" si="2"/>
        <v>0</v>
      </c>
    </row>
    <row r="55" spans="1:9" ht="15">
      <c r="A55" s="1"/>
      <c r="B55" s="8">
        <v>7</v>
      </c>
      <c r="C55" s="124" t="s">
        <v>30</v>
      </c>
      <c r="D55" s="125"/>
      <c r="E55" s="125"/>
      <c r="F55" s="125"/>
      <c r="G55" s="126"/>
      <c r="H55" s="13">
        <f>SUM(H49:H54)*$H$31</f>
        <v>0.04202060246913582</v>
      </c>
      <c r="I55" s="12">
        <f t="shared" si="2"/>
        <v>0</v>
      </c>
    </row>
    <row r="56" spans="1:9" ht="15">
      <c r="A56" s="1"/>
      <c r="B56" s="121" t="s">
        <v>2</v>
      </c>
      <c r="C56" s="122"/>
      <c r="D56" s="122"/>
      <c r="E56" s="122"/>
      <c r="F56" s="122"/>
      <c r="G56" s="123"/>
      <c r="H56" s="16">
        <f>SUM(H49:H55)</f>
        <v>0.15620702222222224</v>
      </c>
      <c r="I56" s="14">
        <f>SUM(I49:I55)</f>
        <v>0</v>
      </c>
    </row>
    <row r="57" spans="1:9" ht="15">
      <c r="A57" s="1"/>
      <c r="B57" s="2"/>
      <c r="C57" s="1"/>
      <c r="D57" s="1"/>
      <c r="E57" s="1"/>
      <c r="F57" s="1"/>
      <c r="G57" s="1"/>
      <c r="H57" s="3"/>
      <c r="I57" s="5"/>
    </row>
    <row r="58" spans="1:9" ht="15">
      <c r="A58" s="1"/>
      <c r="B58" s="8" t="s">
        <v>45</v>
      </c>
      <c r="C58" s="121" t="s">
        <v>61</v>
      </c>
      <c r="D58" s="122"/>
      <c r="E58" s="122"/>
      <c r="F58" s="122"/>
      <c r="G58" s="122"/>
      <c r="H58" s="123"/>
      <c r="I58" s="10" t="s">
        <v>4</v>
      </c>
    </row>
    <row r="59" spans="1:9" ht="15">
      <c r="A59" s="1"/>
      <c r="B59" s="8">
        <v>1</v>
      </c>
      <c r="C59" s="130" t="s">
        <v>63</v>
      </c>
      <c r="D59" s="131"/>
      <c r="E59" s="131"/>
      <c r="F59" s="131"/>
      <c r="G59" s="131"/>
      <c r="H59" s="132"/>
      <c r="I59" s="31">
        <v>0</v>
      </c>
    </row>
    <row r="60" spans="1:9" ht="15">
      <c r="A60" s="1"/>
      <c r="B60" s="8">
        <v>2</v>
      </c>
      <c r="C60" s="130"/>
      <c r="D60" s="131"/>
      <c r="E60" s="131"/>
      <c r="F60" s="131"/>
      <c r="G60" s="131"/>
      <c r="H60" s="132"/>
      <c r="I60" s="31"/>
    </row>
    <row r="61" spans="1:9" ht="15">
      <c r="A61" s="1"/>
      <c r="B61" s="8">
        <v>3</v>
      </c>
      <c r="C61" s="130"/>
      <c r="D61" s="131"/>
      <c r="E61" s="131"/>
      <c r="F61" s="131"/>
      <c r="G61" s="131"/>
      <c r="H61" s="132"/>
      <c r="I61" s="31"/>
    </row>
    <row r="62" spans="1:9" ht="15">
      <c r="A62" s="1"/>
      <c r="B62" s="121" t="s">
        <v>2</v>
      </c>
      <c r="C62" s="122"/>
      <c r="D62" s="122"/>
      <c r="E62" s="122"/>
      <c r="F62" s="122"/>
      <c r="G62" s="122"/>
      <c r="H62" s="123"/>
      <c r="I62" s="14">
        <f>SUM(I59:I61)</f>
        <v>0</v>
      </c>
    </row>
    <row r="63" spans="1:9" ht="15">
      <c r="A63" s="1"/>
      <c r="B63" s="2"/>
      <c r="C63" s="1"/>
      <c r="D63" s="1"/>
      <c r="E63" s="1"/>
      <c r="F63" s="1"/>
      <c r="G63" s="1"/>
      <c r="H63" s="3"/>
      <c r="I63" s="5"/>
    </row>
    <row r="64" spans="1:9" ht="15">
      <c r="A64" s="1"/>
      <c r="B64" s="121" t="s">
        <v>33</v>
      </c>
      <c r="C64" s="122"/>
      <c r="D64" s="122"/>
      <c r="E64" s="122"/>
      <c r="F64" s="122"/>
      <c r="G64" s="122"/>
      <c r="H64" s="123"/>
      <c r="I64" s="14">
        <f>I62+I56+I46+I37+I31+I20</f>
        <v>0</v>
      </c>
    </row>
    <row r="65" spans="1:9" ht="15">
      <c r="A65" s="1"/>
      <c r="B65" s="2"/>
      <c r="C65" s="1"/>
      <c r="D65" s="1"/>
      <c r="E65" s="1"/>
      <c r="F65" s="1"/>
      <c r="G65" s="1"/>
      <c r="H65" s="3"/>
      <c r="I65" s="5"/>
    </row>
    <row r="66" spans="1:9" ht="15">
      <c r="A66" s="1"/>
      <c r="B66" s="127" t="s">
        <v>34</v>
      </c>
      <c r="C66" s="128"/>
      <c r="D66" s="128"/>
      <c r="E66" s="128"/>
      <c r="F66" s="128"/>
      <c r="G66" s="128"/>
      <c r="H66" s="128"/>
      <c r="I66" s="129"/>
    </row>
    <row r="67" spans="1:9" ht="15">
      <c r="A67" s="1"/>
      <c r="B67" s="2"/>
      <c r="C67" s="1"/>
      <c r="D67" s="1"/>
      <c r="E67" s="1"/>
      <c r="F67" s="1"/>
      <c r="G67" s="1"/>
      <c r="H67" s="3"/>
      <c r="I67" s="5"/>
    </row>
    <row r="68" spans="1:9" ht="15">
      <c r="A68" s="1"/>
      <c r="B68" s="8" t="s">
        <v>15</v>
      </c>
      <c r="C68" s="121" t="s">
        <v>53</v>
      </c>
      <c r="D68" s="122"/>
      <c r="E68" s="122"/>
      <c r="F68" s="122"/>
      <c r="G68" s="122"/>
      <c r="H68" s="123"/>
      <c r="I68" s="10" t="s">
        <v>4</v>
      </c>
    </row>
    <row r="69" spans="1:9" ht="15">
      <c r="A69" s="1"/>
      <c r="B69" s="8">
        <v>1</v>
      </c>
      <c r="C69" s="124" t="s">
        <v>64</v>
      </c>
      <c r="D69" s="125"/>
      <c r="E69" s="125"/>
      <c r="F69" s="125"/>
      <c r="G69" s="125"/>
      <c r="H69" s="126"/>
      <c r="I69" s="31">
        <v>0</v>
      </c>
    </row>
    <row r="70" spans="1:9" ht="15">
      <c r="A70" s="1"/>
      <c r="B70" s="8">
        <v>5</v>
      </c>
      <c r="C70" s="124" t="s">
        <v>35</v>
      </c>
      <c r="D70" s="125"/>
      <c r="E70" s="125"/>
      <c r="F70" s="125"/>
      <c r="G70" s="125"/>
      <c r="H70" s="126"/>
      <c r="I70" s="31">
        <v>0</v>
      </c>
    </row>
    <row r="71" spans="1:9" ht="15">
      <c r="A71" s="1"/>
      <c r="B71" s="8">
        <v>6</v>
      </c>
      <c r="C71" s="124" t="s">
        <v>36</v>
      </c>
      <c r="D71" s="125"/>
      <c r="E71" s="125"/>
      <c r="F71" s="125"/>
      <c r="G71" s="125"/>
      <c r="H71" s="126"/>
      <c r="I71" s="31">
        <v>0</v>
      </c>
    </row>
    <row r="72" spans="1:9" ht="15">
      <c r="A72" s="1"/>
      <c r="B72" s="121" t="s">
        <v>37</v>
      </c>
      <c r="C72" s="122"/>
      <c r="D72" s="122"/>
      <c r="E72" s="122"/>
      <c r="F72" s="122"/>
      <c r="G72" s="122"/>
      <c r="H72" s="123"/>
      <c r="I72" s="14">
        <f>SUM(I69:I71)</f>
        <v>0</v>
      </c>
    </row>
    <row r="73" spans="1:9" ht="15">
      <c r="A73" s="1"/>
      <c r="B73" s="2"/>
      <c r="C73" s="1"/>
      <c r="D73" s="1"/>
      <c r="E73" s="1"/>
      <c r="F73" s="1"/>
      <c r="G73" s="1"/>
      <c r="H73" s="3"/>
      <c r="I73" s="5"/>
    </row>
    <row r="74" spans="1:9" ht="15">
      <c r="A74" s="1"/>
      <c r="B74" s="127" t="s">
        <v>38</v>
      </c>
      <c r="C74" s="128"/>
      <c r="D74" s="128"/>
      <c r="E74" s="128"/>
      <c r="F74" s="128"/>
      <c r="G74" s="128"/>
      <c r="H74" s="128"/>
      <c r="I74" s="129"/>
    </row>
    <row r="75" spans="1:9" ht="15">
      <c r="A75" s="1"/>
      <c r="B75" s="2"/>
      <c r="C75" s="1"/>
      <c r="D75" s="1"/>
      <c r="E75" s="1"/>
      <c r="F75" s="1"/>
      <c r="G75" s="1"/>
      <c r="H75" s="3"/>
      <c r="I75" s="5"/>
    </row>
    <row r="76" spans="1:9" ht="15">
      <c r="A76" s="1"/>
      <c r="B76" s="8" t="s">
        <v>15</v>
      </c>
      <c r="C76" s="121" t="s">
        <v>41</v>
      </c>
      <c r="D76" s="122"/>
      <c r="E76" s="122"/>
      <c r="F76" s="122"/>
      <c r="G76" s="122"/>
      <c r="H76" s="123"/>
      <c r="I76" s="10" t="s">
        <v>4</v>
      </c>
    </row>
    <row r="77" spans="1:9" ht="15">
      <c r="A77" s="1"/>
      <c r="B77" s="8">
        <v>1</v>
      </c>
      <c r="C77" s="124" t="s">
        <v>40</v>
      </c>
      <c r="D77" s="125"/>
      <c r="E77" s="125"/>
      <c r="F77" s="125"/>
      <c r="G77" s="125"/>
      <c r="H77" s="126"/>
      <c r="I77" s="31">
        <v>0</v>
      </c>
    </row>
    <row r="78" spans="1:9" ht="15">
      <c r="A78" s="1"/>
      <c r="B78" s="8">
        <v>2</v>
      </c>
      <c r="C78" s="124" t="s">
        <v>55</v>
      </c>
      <c r="D78" s="125"/>
      <c r="E78" s="125"/>
      <c r="F78" s="125"/>
      <c r="G78" s="125"/>
      <c r="H78" s="126"/>
      <c r="I78" s="31">
        <v>0</v>
      </c>
    </row>
    <row r="79" spans="1:9" ht="15">
      <c r="A79" s="1"/>
      <c r="B79" s="134" t="s">
        <v>39</v>
      </c>
      <c r="C79" s="135"/>
      <c r="D79" s="135"/>
      <c r="E79" s="135"/>
      <c r="F79" s="135"/>
      <c r="G79" s="135"/>
      <c r="H79" s="136"/>
      <c r="I79" s="77">
        <f>SUM(I77:I78)</f>
        <v>0</v>
      </c>
    </row>
    <row r="80" spans="1:9" ht="15">
      <c r="A80" s="1"/>
      <c r="B80" s="2"/>
      <c r="C80" s="1"/>
      <c r="D80" s="1"/>
      <c r="E80" s="1"/>
      <c r="F80" s="1"/>
      <c r="G80" s="1"/>
      <c r="H80" s="3"/>
      <c r="I80" s="5"/>
    </row>
    <row r="81" spans="1:9" ht="15">
      <c r="A81" s="1"/>
      <c r="B81" s="127" t="s">
        <v>46</v>
      </c>
      <c r="C81" s="128"/>
      <c r="D81" s="128"/>
      <c r="E81" s="128"/>
      <c r="F81" s="128"/>
      <c r="G81" s="128"/>
      <c r="H81" s="128"/>
      <c r="I81" s="129"/>
    </row>
    <row r="82" spans="1:9" ht="15">
      <c r="A82" s="1"/>
      <c r="B82" s="2"/>
      <c r="C82" s="1"/>
      <c r="D82" s="1"/>
      <c r="E82" s="1"/>
      <c r="F82" s="1"/>
      <c r="G82" s="1"/>
      <c r="H82" s="3"/>
      <c r="I82" s="5"/>
    </row>
    <row r="83" spans="1:9" ht="15">
      <c r="A83" s="1"/>
      <c r="B83" s="8" t="s">
        <v>15</v>
      </c>
      <c r="C83" s="121" t="s">
        <v>57</v>
      </c>
      <c r="D83" s="122"/>
      <c r="E83" s="122"/>
      <c r="F83" s="122"/>
      <c r="G83" s="123"/>
      <c r="H83" s="9" t="s">
        <v>3</v>
      </c>
      <c r="I83" s="10" t="s">
        <v>4</v>
      </c>
    </row>
    <row r="84" spans="1:9" ht="15">
      <c r="A84" s="1"/>
      <c r="B84" s="8">
        <v>1</v>
      </c>
      <c r="C84" s="124" t="s">
        <v>47</v>
      </c>
      <c r="D84" s="125"/>
      <c r="E84" s="125"/>
      <c r="F84" s="125"/>
      <c r="G84" s="126"/>
      <c r="H84" s="73">
        <v>0.076</v>
      </c>
      <c r="I84" s="12">
        <f>$I$87/$H$87*H84</f>
        <v>0</v>
      </c>
    </row>
    <row r="85" spans="1:9" ht="15">
      <c r="A85" s="1"/>
      <c r="B85" s="8">
        <v>2</v>
      </c>
      <c r="C85" s="124" t="s">
        <v>48</v>
      </c>
      <c r="D85" s="125"/>
      <c r="E85" s="125"/>
      <c r="F85" s="125"/>
      <c r="G85" s="126"/>
      <c r="H85" s="73">
        <v>0.0165</v>
      </c>
      <c r="I85" s="12">
        <f>$I$87/$H$87*H85</f>
        <v>0</v>
      </c>
    </row>
    <row r="86" spans="1:9" ht="15">
      <c r="A86" s="1"/>
      <c r="B86" s="8">
        <v>3</v>
      </c>
      <c r="C86" s="124" t="s">
        <v>49</v>
      </c>
      <c r="D86" s="125"/>
      <c r="E86" s="125"/>
      <c r="F86" s="125"/>
      <c r="G86" s="126"/>
      <c r="H86" s="13">
        <v>0.05</v>
      </c>
      <c r="I86" s="12">
        <f>$I$87/$H$87*H86</f>
        <v>0</v>
      </c>
    </row>
    <row r="87" spans="1:9" ht="15">
      <c r="A87" s="1"/>
      <c r="B87" s="121" t="s">
        <v>2</v>
      </c>
      <c r="C87" s="122"/>
      <c r="D87" s="122"/>
      <c r="E87" s="122"/>
      <c r="F87" s="122"/>
      <c r="G87" s="123"/>
      <c r="H87" s="16">
        <f>SUM(H84:H86)</f>
        <v>0.14250000000000002</v>
      </c>
      <c r="I87" s="14">
        <f>ROUND(((I64+I72)*$H$87)/(1-$H$87),2)</f>
        <v>0</v>
      </c>
    </row>
    <row r="88" spans="1:9" ht="15">
      <c r="A88" s="1"/>
      <c r="B88" s="2"/>
      <c r="C88" s="1"/>
      <c r="D88" s="1"/>
      <c r="E88" s="1"/>
      <c r="F88" s="1"/>
      <c r="G88" s="1"/>
      <c r="H88" s="3"/>
      <c r="I88" s="5"/>
    </row>
    <row r="89" spans="1:9" ht="15">
      <c r="A89" s="1"/>
      <c r="B89" s="8" t="s">
        <v>15</v>
      </c>
      <c r="C89" s="121" t="s">
        <v>58</v>
      </c>
      <c r="D89" s="122"/>
      <c r="E89" s="122"/>
      <c r="F89" s="122"/>
      <c r="G89" s="123"/>
      <c r="H89" s="9" t="s">
        <v>3</v>
      </c>
      <c r="I89" s="10" t="s">
        <v>4</v>
      </c>
    </row>
    <row r="90" spans="1:9" ht="15">
      <c r="A90" s="1"/>
      <c r="B90" s="8">
        <v>1</v>
      </c>
      <c r="C90" s="124" t="s">
        <v>47</v>
      </c>
      <c r="D90" s="125"/>
      <c r="E90" s="125"/>
      <c r="F90" s="125"/>
      <c r="G90" s="126"/>
      <c r="H90" s="73">
        <v>0.076</v>
      </c>
      <c r="I90" s="12">
        <f>$I$93/$H$93*H90</f>
        <v>0</v>
      </c>
    </row>
    <row r="91" spans="1:9" ht="15">
      <c r="A91" s="1"/>
      <c r="B91" s="8">
        <v>2</v>
      </c>
      <c r="C91" s="124" t="s">
        <v>48</v>
      </c>
      <c r="D91" s="125"/>
      <c r="E91" s="125"/>
      <c r="F91" s="125"/>
      <c r="G91" s="126"/>
      <c r="H91" s="73">
        <v>0.0165</v>
      </c>
      <c r="I91" s="12">
        <f>$I$93/$H$93*H91</f>
        <v>0</v>
      </c>
    </row>
    <row r="92" spans="1:9" ht="15">
      <c r="A92" s="1"/>
      <c r="B92" s="8">
        <v>3</v>
      </c>
      <c r="C92" s="124" t="s">
        <v>49</v>
      </c>
      <c r="D92" s="125"/>
      <c r="E92" s="125"/>
      <c r="F92" s="125"/>
      <c r="G92" s="126"/>
      <c r="H92" s="13">
        <v>0.05</v>
      </c>
      <c r="I92" s="12">
        <f>$I$93/$H$93*H92</f>
        <v>0</v>
      </c>
    </row>
    <row r="93" spans="1:9" ht="15">
      <c r="A93" s="1"/>
      <c r="B93" s="121" t="s">
        <v>2</v>
      </c>
      <c r="C93" s="122"/>
      <c r="D93" s="122"/>
      <c r="E93" s="122"/>
      <c r="F93" s="122"/>
      <c r="G93" s="123"/>
      <c r="H93" s="16">
        <f>SUM(H90:H92)</f>
        <v>0.14250000000000002</v>
      </c>
      <c r="I93" s="14">
        <f>ROUND(((I79)*$H$87)/(1-$H$87),2)</f>
        <v>0</v>
      </c>
    </row>
    <row r="94" spans="1:9" ht="15">
      <c r="A94" s="1"/>
      <c r="B94" s="2"/>
      <c r="C94" s="1"/>
      <c r="D94" s="1"/>
      <c r="E94" s="1"/>
      <c r="F94" s="1"/>
      <c r="G94" s="1"/>
      <c r="H94" s="3"/>
      <c r="I94" s="5"/>
    </row>
    <row r="95" spans="1:9" ht="15">
      <c r="A95" s="1"/>
      <c r="B95" s="121" t="s">
        <v>50</v>
      </c>
      <c r="C95" s="122"/>
      <c r="D95" s="122"/>
      <c r="E95" s="122"/>
      <c r="F95" s="122"/>
      <c r="G95" s="122"/>
      <c r="H95" s="123"/>
      <c r="I95" s="14">
        <f>I93+I87</f>
        <v>0</v>
      </c>
    </row>
    <row r="96" spans="1:9" ht="15">
      <c r="A96" s="1"/>
      <c r="B96" s="2"/>
      <c r="C96" s="1"/>
      <c r="D96" s="1"/>
      <c r="E96" s="1"/>
      <c r="F96" s="1"/>
      <c r="G96" s="1"/>
      <c r="H96" s="3"/>
      <c r="I96" s="5"/>
    </row>
    <row r="97" spans="1:9" ht="15">
      <c r="A97" s="1"/>
      <c r="B97" s="127" t="s">
        <v>70</v>
      </c>
      <c r="C97" s="128"/>
      <c r="D97" s="128"/>
      <c r="E97" s="128"/>
      <c r="F97" s="128"/>
      <c r="G97" s="128"/>
      <c r="H97" s="128"/>
      <c r="I97" s="129"/>
    </row>
    <row r="98" spans="1:9" ht="15">
      <c r="A98" s="1"/>
      <c r="B98" s="2"/>
      <c r="C98" s="1"/>
      <c r="D98" s="1"/>
      <c r="E98" s="1"/>
      <c r="F98" s="1"/>
      <c r="G98" s="1"/>
      <c r="H98" s="3"/>
      <c r="I98" s="5"/>
    </row>
    <row r="99" spans="1:9" ht="15">
      <c r="A99" s="1"/>
      <c r="B99" s="121" t="s">
        <v>71</v>
      </c>
      <c r="C99" s="122"/>
      <c r="D99" s="122"/>
      <c r="E99" s="122"/>
      <c r="F99" s="122"/>
      <c r="G99" s="122"/>
      <c r="H99" s="123"/>
      <c r="I99" s="14">
        <f>I64+I72+I87</f>
        <v>0</v>
      </c>
    </row>
    <row r="100" spans="1:9" ht="15">
      <c r="A100" s="1"/>
      <c r="B100" s="17"/>
      <c r="C100" s="17"/>
      <c r="D100" s="17"/>
      <c r="E100" s="17"/>
      <c r="F100" s="17"/>
      <c r="G100" s="17"/>
      <c r="H100" s="18"/>
      <c r="I100" s="5"/>
    </row>
    <row r="101" spans="1:9" ht="15">
      <c r="A101" s="1"/>
      <c r="B101" s="121" t="s">
        <v>72</v>
      </c>
      <c r="C101" s="122"/>
      <c r="D101" s="122"/>
      <c r="E101" s="122"/>
      <c r="F101" s="122"/>
      <c r="G101" s="122"/>
      <c r="H101" s="123"/>
      <c r="I101" s="14">
        <f>I79+I93</f>
        <v>0</v>
      </c>
    </row>
    <row r="102" spans="1:9" ht="15">
      <c r="A102" s="1"/>
      <c r="B102" s="17"/>
      <c r="C102" s="17"/>
      <c r="D102" s="17"/>
      <c r="E102" s="17"/>
      <c r="F102" s="17"/>
      <c r="G102" s="17"/>
      <c r="H102" s="18"/>
      <c r="I102" s="5"/>
    </row>
    <row r="103" spans="1:9" ht="15">
      <c r="A103" s="1"/>
      <c r="B103" s="121" t="s">
        <v>51</v>
      </c>
      <c r="C103" s="122"/>
      <c r="D103" s="122"/>
      <c r="E103" s="122"/>
      <c r="F103" s="122"/>
      <c r="G103" s="122"/>
      <c r="H103" s="123"/>
      <c r="I103" s="14">
        <f>I64+I72+I79+I95</f>
        <v>0</v>
      </c>
    </row>
  </sheetData>
  <sheetProtection password="DFA0" sheet="1"/>
  <mergeCells count="77">
    <mergeCell ref="B101:H101"/>
    <mergeCell ref="B95:H95"/>
    <mergeCell ref="C69:H69"/>
    <mergeCell ref="B74:I74"/>
    <mergeCell ref="C76:H76"/>
    <mergeCell ref="C77:H77"/>
    <mergeCell ref="B99:H99"/>
    <mergeCell ref="B103:H103"/>
    <mergeCell ref="C90:G90"/>
    <mergeCell ref="C91:G91"/>
    <mergeCell ref="C92:G92"/>
    <mergeCell ref="B93:G93"/>
    <mergeCell ref="B97:I97"/>
    <mergeCell ref="C86:G86"/>
    <mergeCell ref="B87:G87"/>
    <mergeCell ref="C89:G89"/>
    <mergeCell ref="B81:I81"/>
    <mergeCell ref="C83:G83"/>
    <mergeCell ref="C84:G84"/>
    <mergeCell ref="C85:G85"/>
    <mergeCell ref="C58:H58"/>
    <mergeCell ref="C60:H60"/>
    <mergeCell ref="C61:H61"/>
    <mergeCell ref="C70:H70"/>
    <mergeCell ref="C78:H78"/>
    <mergeCell ref="B79:H79"/>
    <mergeCell ref="B62:H62"/>
    <mergeCell ref="B64:H64"/>
    <mergeCell ref="B66:I66"/>
    <mergeCell ref="C68:H68"/>
    <mergeCell ref="B46:G46"/>
    <mergeCell ref="C71:H71"/>
    <mergeCell ref="C50:G50"/>
    <mergeCell ref="C51:G51"/>
    <mergeCell ref="C52:G52"/>
    <mergeCell ref="C53:G53"/>
    <mergeCell ref="C54:G54"/>
    <mergeCell ref="C59:H59"/>
    <mergeCell ref="C55:G55"/>
    <mergeCell ref="B56:G56"/>
    <mergeCell ref="B31:G31"/>
    <mergeCell ref="C33:G33"/>
    <mergeCell ref="C48:G48"/>
    <mergeCell ref="C35:G35"/>
    <mergeCell ref="C36:G36"/>
    <mergeCell ref="B37:G37"/>
    <mergeCell ref="C39:G39"/>
    <mergeCell ref="C41:G41"/>
    <mergeCell ref="C42:G42"/>
    <mergeCell ref="C43:G43"/>
    <mergeCell ref="C25:G25"/>
    <mergeCell ref="B14:I14"/>
    <mergeCell ref="C27:G27"/>
    <mergeCell ref="C19:G19"/>
    <mergeCell ref="B72:H72"/>
    <mergeCell ref="C45:G45"/>
    <mergeCell ref="C26:G26"/>
    <mergeCell ref="C49:G49"/>
    <mergeCell ref="C28:G28"/>
    <mergeCell ref="C30:G30"/>
    <mergeCell ref="C44:G44"/>
    <mergeCell ref="B12:H12"/>
    <mergeCell ref="C40:G40"/>
    <mergeCell ref="C16:G16"/>
    <mergeCell ref="C17:H17"/>
    <mergeCell ref="C34:G34"/>
    <mergeCell ref="B20:H20"/>
    <mergeCell ref="C22:G22"/>
    <mergeCell ref="C23:G23"/>
    <mergeCell ref="C24:G24"/>
    <mergeCell ref="B9:I9"/>
    <mergeCell ref="B10:I10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4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2.421875" style="37" customWidth="1"/>
    <col min="2" max="2" width="5.28125" style="37" customWidth="1"/>
    <col min="3" max="3" width="45.28125" style="37" customWidth="1"/>
    <col min="4" max="7" width="9.140625" style="37" customWidth="1"/>
    <col min="8" max="8" width="10.57421875" style="37" bestFit="1" customWidth="1"/>
    <col min="9" max="9" width="13.7109375" style="37" customWidth="1"/>
    <col min="10" max="10" width="23.57421875" style="37" customWidth="1"/>
    <col min="11" max="16384" width="9.140625" style="37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85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54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21" t="s">
        <v>131</v>
      </c>
      <c r="C8" s="122"/>
      <c r="D8" s="122"/>
      <c r="E8" s="122"/>
      <c r="F8" s="122"/>
      <c r="G8" s="122"/>
      <c r="H8" s="122"/>
      <c r="I8" s="123"/>
    </row>
    <row r="9" spans="1:9" ht="15">
      <c r="A9" s="1"/>
      <c r="B9" s="143" t="s">
        <v>103</v>
      </c>
      <c r="C9" s="144"/>
      <c r="D9" s="144"/>
      <c r="E9" s="144"/>
      <c r="F9" s="144"/>
      <c r="G9" s="144"/>
      <c r="H9" s="144"/>
      <c r="I9" s="145"/>
    </row>
    <row r="10" spans="1:9" ht="15">
      <c r="A10" s="1"/>
      <c r="B10" s="115" t="s">
        <v>82</v>
      </c>
      <c r="C10" s="115"/>
      <c r="D10" s="115"/>
      <c r="E10" s="115"/>
      <c r="F10" s="115"/>
      <c r="G10" s="115"/>
      <c r="H10" s="115"/>
      <c r="I10" s="115"/>
    </row>
    <row r="11" spans="1:9" ht="15.75" thickBot="1">
      <c r="A11" s="1"/>
      <c r="B11" s="6"/>
      <c r="C11" s="6"/>
      <c r="D11" s="6"/>
      <c r="E11" s="6"/>
      <c r="F11" s="6"/>
      <c r="G11" s="6"/>
      <c r="H11" s="7"/>
      <c r="I11" s="6"/>
    </row>
    <row r="12" spans="1:9" ht="15.75" thickBot="1">
      <c r="A12" s="1"/>
      <c r="B12" s="121" t="s">
        <v>52</v>
      </c>
      <c r="C12" s="122"/>
      <c r="D12" s="122"/>
      <c r="E12" s="122"/>
      <c r="F12" s="122"/>
      <c r="G12" s="122"/>
      <c r="H12" s="122"/>
      <c r="I12" s="32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1:9" ht="15">
      <c r="A15" s="1"/>
      <c r="B15" s="2"/>
      <c r="C15" s="1"/>
      <c r="D15" s="1"/>
      <c r="E15" s="1"/>
      <c r="F15" s="1"/>
      <c r="G15" s="1"/>
      <c r="H15" s="3"/>
      <c r="I15" s="5"/>
    </row>
    <row r="16" spans="1:9" ht="15">
      <c r="A16" s="1"/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1:9" ht="15">
      <c r="A17" s="1"/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</f>
        <v>0</v>
      </c>
    </row>
    <row r="18" spans="1:9" ht="15">
      <c r="A18" s="1"/>
      <c r="B18" s="8">
        <v>2</v>
      </c>
      <c r="C18" s="19" t="s">
        <v>81</v>
      </c>
      <c r="D18" s="36"/>
      <c r="E18" s="36"/>
      <c r="F18" s="36"/>
      <c r="G18" s="36"/>
      <c r="H18" s="13">
        <v>0.2</v>
      </c>
      <c r="I18" s="12">
        <f>(ROUND(I17*H18,2))</f>
        <v>0</v>
      </c>
    </row>
    <row r="19" spans="1:9" ht="15">
      <c r="A19" s="1"/>
      <c r="B19" s="8">
        <v>3</v>
      </c>
      <c r="C19" s="124" t="s">
        <v>74</v>
      </c>
      <c r="D19" s="125"/>
      <c r="E19" s="125"/>
      <c r="F19" s="125"/>
      <c r="G19" s="126"/>
      <c r="H19" s="13">
        <v>0.4</v>
      </c>
      <c r="I19" s="12">
        <f>(ROUND(I17*H19,2))</f>
        <v>0</v>
      </c>
    </row>
    <row r="20" spans="1:9" ht="15">
      <c r="A20" s="1"/>
      <c r="B20" s="121" t="s">
        <v>2</v>
      </c>
      <c r="C20" s="122"/>
      <c r="D20" s="122"/>
      <c r="E20" s="122"/>
      <c r="F20" s="122"/>
      <c r="G20" s="122"/>
      <c r="H20" s="123"/>
      <c r="I20" s="14">
        <f>SUM(I17:I19)</f>
        <v>0</v>
      </c>
    </row>
    <row r="21" spans="1:9" ht="15">
      <c r="A21" s="1"/>
      <c r="B21" s="2"/>
      <c r="C21" s="1"/>
      <c r="D21" s="1"/>
      <c r="E21" s="1"/>
      <c r="F21" s="1"/>
      <c r="G21" s="1"/>
      <c r="H21" s="3"/>
      <c r="I21" s="5"/>
    </row>
    <row r="22" spans="1:9" ht="15">
      <c r="A22" s="1"/>
      <c r="B22" s="8" t="s">
        <v>16</v>
      </c>
      <c r="C22" s="121" t="s">
        <v>20</v>
      </c>
      <c r="D22" s="122"/>
      <c r="E22" s="122"/>
      <c r="F22" s="122"/>
      <c r="G22" s="123"/>
      <c r="H22" s="9" t="s">
        <v>3</v>
      </c>
      <c r="I22" s="10" t="s">
        <v>4</v>
      </c>
    </row>
    <row r="23" spans="1:9" ht="15">
      <c r="A23" s="1"/>
      <c r="B23" s="8">
        <v>1</v>
      </c>
      <c r="C23" s="124" t="s">
        <v>5</v>
      </c>
      <c r="D23" s="125"/>
      <c r="E23" s="125"/>
      <c r="F23" s="125"/>
      <c r="G23" s="126"/>
      <c r="H23" s="13">
        <v>0.2</v>
      </c>
      <c r="I23" s="12">
        <f aca="true" t="shared" si="0" ref="I23:I30">ROUND($I$20*H23,2)</f>
        <v>0</v>
      </c>
    </row>
    <row r="24" spans="1:9" ht="15">
      <c r="A24" s="1"/>
      <c r="B24" s="8">
        <v>2</v>
      </c>
      <c r="C24" s="124" t="s">
        <v>6</v>
      </c>
      <c r="D24" s="125"/>
      <c r="E24" s="125"/>
      <c r="F24" s="125"/>
      <c r="G24" s="126"/>
      <c r="H24" s="13">
        <v>0.015</v>
      </c>
      <c r="I24" s="12">
        <f t="shared" si="0"/>
        <v>0</v>
      </c>
    </row>
    <row r="25" spans="1:9" ht="15">
      <c r="A25" s="1"/>
      <c r="B25" s="8">
        <v>3</v>
      </c>
      <c r="C25" s="124" t="s">
        <v>7</v>
      </c>
      <c r="D25" s="125"/>
      <c r="E25" s="125"/>
      <c r="F25" s="125"/>
      <c r="G25" s="126"/>
      <c r="H25" s="13">
        <v>0.01</v>
      </c>
      <c r="I25" s="12">
        <f t="shared" si="0"/>
        <v>0</v>
      </c>
    </row>
    <row r="26" spans="1:9" ht="15">
      <c r="A26" s="1"/>
      <c r="B26" s="8">
        <v>4</v>
      </c>
      <c r="C26" s="124" t="s">
        <v>8</v>
      </c>
      <c r="D26" s="125"/>
      <c r="E26" s="125"/>
      <c r="F26" s="125"/>
      <c r="G26" s="126"/>
      <c r="H26" s="13">
        <v>0.002</v>
      </c>
      <c r="I26" s="12">
        <f t="shared" si="0"/>
        <v>0</v>
      </c>
    </row>
    <row r="27" spans="1:9" ht="15">
      <c r="A27" s="1"/>
      <c r="B27" s="8">
        <v>5</v>
      </c>
      <c r="C27" s="124" t="s">
        <v>9</v>
      </c>
      <c r="D27" s="125"/>
      <c r="E27" s="125"/>
      <c r="F27" s="125"/>
      <c r="G27" s="126"/>
      <c r="H27" s="13">
        <v>0.025</v>
      </c>
      <c r="I27" s="12">
        <f t="shared" si="0"/>
        <v>0</v>
      </c>
    </row>
    <row r="28" spans="1:9" ht="15">
      <c r="A28" s="1"/>
      <c r="B28" s="8">
        <v>6</v>
      </c>
      <c r="C28" s="124" t="s">
        <v>10</v>
      </c>
      <c r="D28" s="125"/>
      <c r="E28" s="125"/>
      <c r="F28" s="125"/>
      <c r="G28" s="126"/>
      <c r="H28" s="13">
        <v>0.08</v>
      </c>
      <c r="I28" s="12">
        <f t="shared" si="0"/>
        <v>0</v>
      </c>
    </row>
    <row r="29" spans="1:9" ht="15">
      <c r="A29" s="1"/>
      <c r="B29" s="8">
        <v>7</v>
      </c>
      <c r="C29" s="11" t="s">
        <v>59</v>
      </c>
      <c r="D29" s="15" t="s">
        <v>68</v>
      </c>
      <c r="E29" s="28">
        <v>0.03</v>
      </c>
      <c r="F29" s="15" t="s">
        <v>69</v>
      </c>
      <c r="G29" s="29">
        <v>1</v>
      </c>
      <c r="H29" s="13">
        <f>E29*G29</f>
        <v>0.03</v>
      </c>
      <c r="I29" s="12">
        <f t="shared" si="0"/>
        <v>0</v>
      </c>
    </row>
    <row r="30" spans="1:9" ht="15">
      <c r="A30" s="1"/>
      <c r="B30" s="8">
        <v>8</v>
      </c>
      <c r="C30" s="124" t="s">
        <v>19</v>
      </c>
      <c r="D30" s="125"/>
      <c r="E30" s="125"/>
      <c r="F30" s="125"/>
      <c r="G30" s="126"/>
      <c r="H30" s="13">
        <v>0.006</v>
      </c>
      <c r="I30" s="12">
        <f t="shared" si="0"/>
        <v>0</v>
      </c>
    </row>
    <row r="31" spans="1:9" ht="15">
      <c r="A31" s="1"/>
      <c r="B31" s="121" t="s">
        <v>2</v>
      </c>
      <c r="C31" s="122"/>
      <c r="D31" s="122"/>
      <c r="E31" s="122"/>
      <c r="F31" s="122"/>
      <c r="G31" s="123"/>
      <c r="H31" s="16">
        <f>SUM(H23:H30)</f>
        <v>0.3680000000000001</v>
      </c>
      <c r="I31" s="14">
        <f>SUM(I23:I30)</f>
        <v>0</v>
      </c>
    </row>
    <row r="32" spans="1:9" ht="15">
      <c r="A32" s="1"/>
      <c r="B32" s="2"/>
      <c r="C32" s="1"/>
      <c r="D32" s="1"/>
      <c r="E32" s="1"/>
      <c r="F32" s="1"/>
      <c r="G32" s="1"/>
      <c r="H32" s="3"/>
      <c r="I32" s="5"/>
    </row>
    <row r="33" spans="1:9" ht="15">
      <c r="A33" s="1"/>
      <c r="B33" s="8" t="s">
        <v>42</v>
      </c>
      <c r="C33" s="121" t="s">
        <v>18</v>
      </c>
      <c r="D33" s="122"/>
      <c r="E33" s="122"/>
      <c r="F33" s="122"/>
      <c r="G33" s="123"/>
      <c r="H33" s="9" t="s">
        <v>3</v>
      </c>
      <c r="I33" s="10" t="s">
        <v>4</v>
      </c>
    </row>
    <row r="34" spans="1:9" ht="15">
      <c r="A34" s="1"/>
      <c r="B34" s="8">
        <v>1</v>
      </c>
      <c r="C34" s="124" t="s">
        <v>11</v>
      </c>
      <c r="D34" s="125"/>
      <c r="E34" s="125"/>
      <c r="F34" s="125"/>
      <c r="G34" s="126"/>
      <c r="H34" s="13">
        <f>1/12</f>
        <v>0.08333333333333333</v>
      </c>
      <c r="I34" s="12">
        <f>ROUND($I$20*H34,2)</f>
        <v>0</v>
      </c>
    </row>
    <row r="35" spans="1:9" ht="15">
      <c r="A35" s="1"/>
      <c r="B35" s="8">
        <v>2</v>
      </c>
      <c r="C35" s="124" t="s">
        <v>12</v>
      </c>
      <c r="D35" s="125"/>
      <c r="E35" s="125"/>
      <c r="F35" s="125"/>
      <c r="G35" s="126"/>
      <c r="H35" s="13">
        <f>1/12/3</f>
        <v>0.027777777777777776</v>
      </c>
      <c r="I35" s="12">
        <f>ROUND($I$20*H35,2)</f>
        <v>0</v>
      </c>
    </row>
    <row r="36" spans="1:9" ht="15">
      <c r="A36" s="1"/>
      <c r="B36" s="8">
        <v>3</v>
      </c>
      <c r="C36" s="124" t="s">
        <v>30</v>
      </c>
      <c r="D36" s="125"/>
      <c r="E36" s="125"/>
      <c r="F36" s="125"/>
      <c r="G36" s="126"/>
      <c r="H36" s="13">
        <f>(H34+H35)*H31</f>
        <v>0.0408888888888889</v>
      </c>
      <c r="I36" s="12">
        <f>ROUND($I$20*H36,2)</f>
        <v>0</v>
      </c>
    </row>
    <row r="37" spans="1:9" ht="15">
      <c r="A37" s="1"/>
      <c r="B37" s="121" t="s">
        <v>2</v>
      </c>
      <c r="C37" s="122"/>
      <c r="D37" s="122"/>
      <c r="E37" s="122"/>
      <c r="F37" s="122"/>
      <c r="G37" s="123"/>
      <c r="H37" s="16">
        <f>SUM(H34:H36)</f>
        <v>0.152</v>
      </c>
      <c r="I37" s="14">
        <f>SUM(I34:I36)</f>
        <v>0</v>
      </c>
    </row>
    <row r="38" spans="1:9" ht="15">
      <c r="A38" s="1"/>
      <c r="B38" s="2"/>
      <c r="C38" s="1"/>
      <c r="D38" s="1"/>
      <c r="E38" s="1"/>
      <c r="F38" s="1"/>
      <c r="G38" s="1"/>
      <c r="H38" s="3"/>
      <c r="I38" s="5"/>
    </row>
    <row r="39" spans="1:9" ht="15">
      <c r="A39" s="1"/>
      <c r="B39" s="8" t="s">
        <v>43</v>
      </c>
      <c r="C39" s="121" t="s">
        <v>21</v>
      </c>
      <c r="D39" s="122"/>
      <c r="E39" s="122"/>
      <c r="F39" s="122"/>
      <c r="G39" s="123"/>
      <c r="H39" s="9" t="s">
        <v>3</v>
      </c>
      <c r="I39" s="10" t="s">
        <v>4</v>
      </c>
    </row>
    <row r="40" spans="1:9" ht="15">
      <c r="A40" s="1"/>
      <c r="B40" s="8">
        <v>1</v>
      </c>
      <c r="C40" s="124" t="s">
        <v>22</v>
      </c>
      <c r="D40" s="125"/>
      <c r="E40" s="125"/>
      <c r="F40" s="125"/>
      <c r="G40" s="126"/>
      <c r="H40" s="13">
        <f>(1+(1/12)+(1/12)+(1/12/3))/12*0.05</f>
        <v>0.004976851851851851</v>
      </c>
      <c r="I40" s="12">
        <f aca="true" t="shared" si="1" ref="I40:I45">ROUND($I$20*H40,2)</f>
        <v>0</v>
      </c>
    </row>
    <row r="41" spans="1:9" ht="15">
      <c r="A41" s="1"/>
      <c r="B41" s="8">
        <v>2</v>
      </c>
      <c r="C41" s="124" t="s">
        <v>23</v>
      </c>
      <c r="D41" s="125"/>
      <c r="E41" s="125"/>
      <c r="F41" s="125"/>
      <c r="G41" s="126"/>
      <c r="H41" s="13">
        <f>H40*0.08</f>
        <v>0.0003981481481481481</v>
      </c>
      <c r="I41" s="12">
        <f t="shared" si="1"/>
        <v>0</v>
      </c>
    </row>
    <row r="42" spans="1:9" ht="15">
      <c r="A42" s="1"/>
      <c r="B42" s="8">
        <v>3</v>
      </c>
      <c r="C42" s="124" t="s">
        <v>24</v>
      </c>
      <c r="D42" s="125"/>
      <c r="E42" s="125"/>
      <c r="F42" s="125"/>
      <c r="G42" s="126"/>
      <c r="H42" s="13">
        <f>(1+(1/12)+(1/12)+(1/12/3))*0.4*0.08*0.05</f>
        <v>0.0019111111111111108</v>
      </c>
      <c r="I42" s="12">
        <f t="shared" si="1"/>
        <v>0</v>
      </c>
    </row>
    <row r="43" spans="1:9" ht="15">
      <c r="A43" s="1"/>
      <c r="B43" s="8">
        <v>4</v>
      </c>
      <c r="C43" s="124" t="s">
        <v>25</v>
      </c>
      <c r="D43" s="125"/>
      <c r="E43" s="125"/>
      <c r="F43" s="125"/>
      <c r="G43" s="126"/>
      <c r="H43" s="13">
        <f>7/30/12*0.9</f>
        <v>0.0175</v>
      </c>
      <c r="I43" s="12">
        <f t="shared" si="1"/>
        <v>0</v>
      </c>
    </row>
    <row r="44" spans="1:9" ht="15">
      <c r="A44" s="1"/>
      <c r="B44" s="8">
        <v>5</v>
      </c>
      <c r="C44" s="124" t="s">
        <v>32</v>
      </c>
      <c r="D44" s="125"/>
      <c r="E44" s="125"/>
      <c r="F44" s="125"/>
      <c r="G44" s="126"/>
      <c r="H44" s="13">
        <f>H43*$H$31</f>
        <v>0.006440000000000002</v>
      </c>
      <c r="I44" s="12">
        <f t="shared" si="1"/>
        <v>0</v>
      </c>
    </row>
    <row r="45" spans="1:9" ht="15">
      <c r="A45" s="1"/>
      <c r="B45" s="8">
        <v>6</v>
      </c>
      <c r="C45" s="124" t="s">
        <v>26</v>
      </c>
      <c r="D45" s="125"/>
      <c r="E45" s="125"/>
      <c r="F45" s="125"/>
      <c r="G45" s="126"/>
      <c r="H45" s="13">
        <f>(1+(1/12)+(1/12)+(1/12/3))*0.4*0.08*0.9</f>
        <v>0.03439999999999999</v>
      </c>
      <c r="I45" s="12">
        <f t="shared" si="1"/>
        <v>0</v>
      </c>
    </row>
    <row r="46" spans="1:9" ht="15">
      <c r="A46" s="1"/>
      <c r="B46" s="121" t="s">
        <v>2</v>
      </c>
      <c r="C46" s="122"/>
      <c r="D46" s="122"/>
      <c r="E46" s="122"/>
      <c r="F46" s="122"/>
      <c r="G46" s="123"/>
      <c r="H46" s="16">
        <f>SUM(H40:H45)</f>
        <v>0.06562611111111111</v>
      </c>
      <c r="I46" s="14">
        <f>SUM(I40:I45)</f>
        <v>0</v>
      </c>
    </row>
    <row r="47" spans="1:9" ht="15">
      <c r="A47" s="1"/>
      <c r="B47" s="1"/>
      <c r="C47" s="1"/>
      <c r="D47" s="1"/>
      <c r="E47" s="1"/>
      <c r="F47" s="1"/>
      <c r="G47" s="1"/>
      <c r="H47" s="3"/>
      <c r="I47" s="5"/>
    </row>
    <row r="48" spans="1:9" ht="15">
      <c r="A48" s="1"/>
      <c r="B48" s="8" t="s">
        <v>44</v>
      </c>
      <c r="C48" s="121" t="s">
        <v>27</v>
      </c>
      <c r="D48" s="122"/>
      <c r="E48" s="122"/>
      <c r="F48" s="122"/>
      <c r="G48" s="123"/>
      <c r="H48" s="9" t="s">
        <v>3</v>
      </c>
      <c r="I48" s="10" t="s">
        <v>4</v>
      </c>
    </row>
    <row r="49" spans="1:9" ht="15">
      <c r="A49" s="1"/>
      <c r="B49" s="8">
        <v>1</v>
      </c>
      <c r="C49" s="124" t="s">
        <v>29</v>
      </c>
      <c r="D49" s="125"/>
      <c r="E49" s="125"/>
      <c r="F49" s="125"/>
      <c r="G49" s="126"/>
      <c r="H49" s="13">
        <f>((1/12)+(1/12/12)+(1/12/12)+(1/12/12/3))</f>
        <v>0.09953703703703703</v>
      </c>
      <c r="I49" s="12">
        <f aca="true" t="shared" si="2" ref="I49:I55">ROUND($I$20*H49,2)</f>
        <v>0</v>
      </c>
    </row>
    <row r="50" spans="1:9" ht="15">
      <c r="A50" s="1"/>
      <c r="B50" s="8">
        <v>2</v>
      </c>
      <c r="C50" s="124" t="s">
        <v>13</v>
      </c>
      <c r="D50" s="125"/>
      <c r="E50" s="125"/>
      <c r="F50" s="125"/>
      <c r="G50" s="126"/>
      <c r="H50" s="13">
        <f>((1/12)+(1/12/12)+(1/12/12)+(1/12/12/3))/30*1</f>
        <v>0.003317901234567901</v>
      </c>
      <c r="I50" s="12">
        <f t="shared" si="2"/>
        <v>0</v>
      </c>
    </row>
    <row r="51" spans="1:9" ht="15">
      <c r="A51" s="1"/>
      <c r="B51" s="8">
        <v>3</v>
      </c>
      <c r="C51" s="124" t="s">
        <v>14</v>
      </c>
      <c r="D51" s="125"/>
      <c r="E51" s="125"/>
      <c r="F51" s="125"/>
      <c r="G51" s="126"/>
      <c r="H51" s="13">
        <f>((1/12)+(1/12/12)+(1/12/12)+(1/12/12/3))/30*5*0.015</f>
        <v>0.00024884259259259255</v>
      </c>
      <c r="I51" s="12">
        <f t="shared" si="2"/>
        <v>0</v>
      </c>
    </row>
    <row r="52" spans="1:9" ht="15">
      <c r="A52" s="1"/>
      <c r="B52" s="8">
        <v>4</v>
      </c>
      <c r="C52" s="124" t="s">
        <v>28</v>
      </c>
      <c r="D52" s="125"/>
      <c r="E52" s="125"/>
      <c r="F52" s="125"/>
      <c r="G52" s="126"/>
      <c r="H52" s="13">
        <f>((1/12)+(1/12/12)+(1/12/12)+(1/12/12/3))/30*15*0.0078</f>
        <v>0.0003881944444444444</v>
      </c>
      <c r="I52" s="12">
        <f t="shared" si="2"/>
        <v>0</v>
      </c>
    </row>
    <row r="53" spans="1:9" ht="15">
      <c r="A53" s="1"/>
      <c r="B53" s="8">
        <v>5</v>
      </c>
      <c r="C53" s="124" t="s">
        <v>62</v>
      </c>
      <c r="D53" s="125"/>
      <c r="E53" s="125"/>
      <c r="F53" s="125"/>
      <c r="G53" s="126"/>
      <c r="H53" s="13">
        <f>((1/12)+(1/12/3))*(4/12)*0.02</f>
        <v>0.0007407407407407407</v>
      </c>
      <c r="I53" s="12">
        <f t="shared" si="2"/>
        <v>0</v>
      </c>
    </row>
    <row r="54" spans="1:9" ht="15">
      <c r="A54" s="1"/>
      <c r="B54" s="8">
        <v>6</v>
      </c>
      <c r="C54" s="124" t="s">
        <v>31</v>
      </c>
      <c r="D54" s="125"/>
      <c r="E54" s="125"/>
      <c r="F54" s="125"/>
      <c r="G54" s="126"/>
      <c r="H54" s="13">
        <f>((1/12)+(1/12/12)+(1/12/12)+(1/12/12/3))/30*3</f>
        <v>0.009953703703703702</v>
      </c>
      <c r="I54" s="12">
        <f t="shared" si="2"/>
        <v>0</v>
      </c>
    </row>
    <row r="55" spans="1:9" ht="15">
      <c r="A55" s="1"/>
      <c r="B55" s="8">
        <v>7</v>
      </c>
      <c r="C55" s="124" t="s">
        <v>30</v>
      </c>
      <c r="D55" s="125"/>
      <c r="E55" s="125"/>
      <c r="F55" s="125"/>
      <c r="G55" s="126"/>
      <c r="H55" s="13">
        <f>SUM(H49:H54)*$H$31</f>
        <v>0.04202060246913582</v>
      </c>
      <c r="I55" s="12">
        <f t="shared" si="2"/>
        <v>0</v>
      </c>
    </row>
    <row r="56" spans="1:9" ht="15">
      <c r="A56" s="1"/>
      <c r="B56" s="121" t="s">
        <v>2</v>
      </c>
      <c r="C56" s="122"/>
      <c r="D56" s="122"/>
      <c r="E56" s="122"/>
      <c r="F56" s="122"/>
      <c r="G56" s="123"/>
      <c r="H56" s="16">
        <f>SUM(H49:H55)</f>
        <v>0.15620702222222224</v>
      </c>
      <c r="I56" s="14">
        <f>SUM(I49:I55)</f>
        <v>0</v>
      </c>
    </row>
    <row r="57" spans="1:9" ht="15">
      <c r="A57" s="1"/>
      <c r="B57" s="2"/>
      <c r="C57" s="1"/>
      <c r="D57" s="1"/>
      <c r="E57" s="1"/>
      <c r="F57" s="1"/>
      <c r="G57" s="1"/>
      <c r="H57" s="3"/>
      <c r="I57" s="5"/>
    </row>
    <row r="58" spans="1:9" ht="15">
      <c r="A58" s="1"/>
      <c r="B58" s="8" t="s">
        <v>45</v>
      </c>
      <c r="C58" s="121" t="s">
        <v>61</v>
      </c>
      <c r="D58" s="122"/>
      <c r="E58" s="122"/>
      <c r="F58" s="122"/>
      <c r="G58" s="122"/>
      <c r="H58" s="123"/>
      <c r="I58" s="10" t="s">
        <v>4</v>
      </c>
    </row>
    <row r="59" spans="1:9" ht="15">
      <c r="A59" s="1"/>
      <c r="B59" s="30">
        <v>1</v>
      </c>
      <c r="C59" s="130" t="s">
        <v>63</v>
      </c>
      <c r="D59" s="131"/>
      <c r="E59" s="131"/>
      <c r="F59" s="131"/>
      <c r="G59" s="131"/>
      <c r="H59" s="132"/>
      <c r="I59" s="31">
        <v>0</v>
      </c>
    </row>
    <row r="60" spans="1:9" ht="15">
      <c r="A60" s="1"/>
      <c r="B60" s="30">
        <v>2</v>
      </c>
      <c r="C60" s="130"/>
      <c r="D60" s="131"/>
      <c r="E60" s="131"/>
      <c r="F60" s="131"/>
      <c r="G60" s="131"/>
      <c r="H60" s="132"/>
      <c r="I60" s="31"/>
    </row>
    <row r="61" spans="1:9" ht="15">
      <c r="A61" s="1"/>
      <c r="B61" s="30">
        <v>3</v>
      </c>
      <c r="C61" s="130"/>
      <c r="D61" s="131"/>
      <c r="E61" s="131"/>
      <c r="F61" s="131"/>
      <c r="G61" s="131"/>
      <c r="H61" s="132"/>
      <c r="I61" s="31"/>
    </row>
    <row r="62" spans="1:9" ht="15">
      <c r="A62" s="1"/>
      <c r="B62" s="121" t="s">
        <v>2</v>
      </c>
      <c r="C62" s="122"/>
      <c r="D62" s="122"/>
      <c r="E62" s="122"/>
      <c r="F62" s="122"/>
      <c r="G62" s="122"/>
      <c r="H62" s="123"/>
      <c r="I62" s="14">
        <f>SUM(I59:I61)</f>
        <v>0</v>
      </c>
    </row>
    <row r="63" spans="1:9" ht="15">
      <c r="A63" s="1"/>
      <c r="B63" s="2"/>
      <c r="C63" s="1"/>
      <c r="D63" s="1"/>
      <c r="E63" s="1"/>
      <c r="F63" s="1"/>
      <c r="G63" s="1"/>
      <c r="H63" s="3"/>
      <c r="I63" s="5"/>
    </row>
    <row r="64" spans="1:9" ht="15">
      <c r="A64" s="1"/>
      <c r="B64" s="121" t="s">
        <v>33</v>
      </c>
      <c r="C64" s="122"/>
      <c r="D64" s="122"/>
      <c r="E64" s="122"/>
      <c r="F64" s="122"/>
      <c r="G64" s="122"/>
      <c r="H64" s="123"/>
      <c r="I64" s="14">
        <f>I62+I56+I46+I37+I31+I20</f>
        <v>0</v>
      </c>
    </row>
    <row r="65" spans="1:9" ht="15">
      <c r="A65" s="1"/>
      <c r="B65" s="2"/>
      <c r="C65" s="1"/>
      <c r="D65" s="1"/>
      <c r="E65" s="1"/>
      <c r="F65" s="1"/>
      <c r="G65" s="1"/>
      <c r="H65" s="3"/>
      <c r="I65" s="5"/>
    </row>
    <row r="66" spans="1:9" ht="15">
      <c r="A66" s="1"/>
      <c r="B66" s="127" t="s">
        <v>34</v>
      </c>
      <c r="C66" s="128"/>
      <c r="D66" s="128"/>
      <c r="E66" s="128"/>
      <c r="F66" s="128"/>
      <c r="G66" s="128"/>
      <c r="H66" s="128"/>
      <c r="I66" s="129"/>
    </row>
    <row r="67" spans="1:9" ht="15">
      <c r="A67" s="1"/>
      <c r="B67" s="2"/>
      <c r="C67" s="1"/>
      <c r="D67" s="1"/>
      <c r="E67" s="1"/>
      <c r="F67" s="1"/>
      <c r="G67" s="1"/>
      <c r="H67" s="3"/>
      <c r="I67" s="5"/>
    </row>
    <row r="68" spans="1:9" ht="15">
      <c r="A68" s="1"/>
      <c r="B68" s="8" t="s">
        <v>15</v>
      </c>
      <c r="C68" s="121" t="s">
        <v>53</v>
      </c>
      <c r="D68" s="122"/>
      <c r="E68" s="122"/>
      <c r="F68" s="122"/>
      <c r="G68" s="122"/>
      <c r="H68" s="123"/>
      <c r="I68" s="10" t="s">
        <v>4</v>
      </c>
    </row>
    <row r="69" spans="1:9" ht="15">
      <c r="A69" s="1"/>
      <c r="B69" s="30">
        <v>1</v>
      </c>
      <c r="C69" s="130" t="s">
        <v>64</v>
      </c>
      <c r="D69" s="131"/>
      <c r="E69" s="131"/>
      <c r="F69" s="131"/>
      <c r="G69" s="131"/>
      <c r="H69" s="132"/>
      <c r="I69" s="31">
        <v>0</v>
      </c>
    </row>
    <row r="70" spans="1:9" ht="15">
      <c r="A70" s="1"/>
      <c r="B70" s="30">
        <v>2</v>
      </c>
      <c r="C70" s="130" t="s">
        <v>35</v>
      </c>
      <c r="D70" s="131"/>
      <c r="E70" s="131"/>
      <c r="F70" s="131"/>
      <c r="G70" s="131"/>
      <c r="H70" s="132"/>
      <c r="I70" s="31">
        <v>0</v>
      </c>
    </row>
    <row r="71" spans="1:9" ht="15">
      <c r="A71" s="1"/>
      <c r="B71" s="30">
        <v>3</v>
      </c>
      <c r="C71" s="130" t="s">
        <v>36</v>
      </c>
      <c r="D71" s="131"/>
      <c r="E71" s="131"/>
      <c r="F71" s="131"/>
      <c r="G71" s="131"/>
      <c r="H71" s="132"/>
      <c r="I71" s="31">
        <v>0</v>
      </c>
    </row>
    <row r="72" spans="1:9" ht="15">
      <c r="A72" s="1"/>
      <c r="B72" s="121" t="s">
        <v>37</v>
      </c>
      <c r="C72" s="122"/>
      <c r="D72" s="122"/>
      <c r="E72" s="122"/>
      <c r="F72" s="122"/>
      <c r="G72" s="122"/>
      <c r="H72" s="123"/>
      <c r="I72" s="14">
        <f>SUM(I69:I71)</f>
        <v>0</v>
      </c>
    </row>
    <row r="73" spans="1:9" ht="15">
      <c r="A73" s="1"/>
      <c r="B73" s="2"/>
      <c r="C73" s="1"/>
      <c r="D73" s="1"/>
      <c r="E73" s="1"/>
      <c r="F73" s="1"/>
      <c r="G73" s="1"/>
      <c r="H73" s="3"/>
      <c r="I73" s="5"/>
    </row>
    <row r="74" spans="1:9" ht="15">
      <c r="A74" s="1"/>
      <c r="B74" s="127" t="s">
        <v>38</v>
      </c>
      <c r="C74" s="128"/>
      <c r="D74" s="128"/>
      <c r="E74" s="128"/>
      <c r="F74" s="128"/>
      <c r="G74" s="128"/>
      <c r="H74" s="128"/>
      <c r="I74" s="129"/>
    </row>
    <row r="75" spans="1:9" ht="15">
      <c r="A75" s="1"/>
      <c r="B75" s="2"/>
      <c r="C75" s="1"/>
      <c r="D75" s="1"/>
      <c r="E75" s="1"/>
      <c r="F75" s="1"/>
      <c r="G75" s="1"/>
      <c r="H75" s="3"/>
      <c r="I75" s="5"/>
    </row>
    <row r="76" spans="1:9" ht="15">
      <c r="A76" s="1"/>
      <c r="B76" s="8" t="s">
        <v>15</v>
      </c>
      <c r="C76" s="121" t="s">
        <v>41</v>
      </c>
      <c r="D76" s="122"/>
      <c r="E76" s="122"/>
      <c r="F76" s="122"/>
      <c r="G76" s="122"/>
      <c r="H76" s="123"/>
      <c r="I76" s="10" t="s">
        <v>4</v>
      </c>
    </row>
    <row r="77" spans="1:9" ht="15">
      <c r="A77" s="1"/>
      <c r="B77" s="30">
        <v>1</v>
      </c>
      <c r="C77" s="130" t="s">
        <v>40</v>
      </c>
      <c r="D77" s="131"/>
      <c r="E77" s="131"/>
      <c r="F77" s="131"/>
      <c r="G77" s="131"/>
      <c r="H77" s="132"/>
      <c r="I77" s="31">
        <v>0</v>
      </c>
    </row>
    <row r="78" spans="1:9" ht="15">
      <c r="A78" s="1"/>
      <c r="B78" s="30">
        <v>2</v>
      </c>
      <c r="C78" s="130" t="s">
        <v>55</v>
      </c>
      <c r="D78" s="131"/>
      <c r="E78" s="131"/>
      <c r="F78" s="131"/>
      <c r="G78" s="131"/>
      <c r="H78" s="132"/>
      <c r="I78" s="31">
        <v>0</v>
      </c>
    </row>
    <row r="79" spans="2:11" s="41" customFormat="1" ht="15">
      <c r="B79" s="22">
        <v>3</v>
      </c>
      <c r="C79" s="108" t="s">
        <v>80</v>
      </c>
      <c r="D79" s="109"/>
      <c r="E79" s="109"/>
      <c r="F79" s="109"/>
      <c r="G79" s="109"/>
      <c r="H79" s="110"/>
      <c r="I79" s="24">
        <v>0</v>
      </c>
      <c r="K79" s="58"/>
    </row>
    <row r="80" spans="1:9" ht="15">
      <c r="A80" s="1"/>
      <c r="B80" s="134" t="s">
        <v>39</v>
      </c>
      <c r="C80" s="135"/>
      <c r="D80" s="135"/>
      <c r="E80" s="135"/>
      <c r="F80" s="135"/>
      <c r="G80" s="135"/>
      <c r="H80" s="136"/>
      <c r="I80" s="14">
        <f>SUM(I77:I79)</f>
        <v>0</v>
      </c>
    </row>
    <row r="81" spans="1:9" ht="15">
      <c r="A81" s="1"/>
      <c r="B81" s="2"/>
      <c r="C81" s="1"/>
      <c r="D81" s="1"/>
      <c r="E81" s="1"/>
      <c r="F81" s="1"/>
      <c r="G81" s="1"/>
      <c r="H81" s="3"/>
      <c r="I81" s="5"/>
    </row>
    <row r="82" spans="1:9" ht="15">
      <c r="A82" s="1"/>
      <c r="B82" s="127" t="s">
        <v>46</v>
      </c>
      <c r="C82" s="128"/>
      <c r="D82" s="128"/>
      <c r="E82" s="128"/>
      <c r="F82" s="128"/>
      <c r="G82" s="128"/>
      <c r="H82" s="128"/>
      <c r="I82" s="129"/>
    </row>
    <row r="83" spans="1:9" ht="15">
      <c r="A83" s="1"/>
      <c r="B83" s="2"/>
      <c r="C83" s="1"/>
      <c r="D83" s="1"/>
      <c r="E83" s="1"/>
      <c r="F83" s="1"/>
      <c r="G83" s="1"/>
      <c r="H83" s="3"/>
      <c r="I83" s="5"/>
    </row>
    <row r="84" spans="1:9" ht="15">
      <c r="A84" s="1"/>
      <c r="B84" s="8" t="s">
        <v>15</v>
      </c>
      <c r="C84" s="121" t="s">
        <v>57</v>
      </c>
      <c r="D84" s="122"/>
      <c r="E84" s="122"/>
      <c r="F84" s="122"/>
      <c r="G84" s="123"/>
      <c r="H84" s="9" t="s">
        <v>3</v>
      </c>
      <c r="I84" s="10" t="s">
        <v>4</v>
      </c>
    </row>
    <row r="85" spans="1:9" ht="15">
      <c r="A85" s="1"/>
      <c r="B85" s="8">
        <v>1</v>
      </c>
      <c r="C85" s="124" t="s">
        <v>47</v>
      </c>
      <c r="D85" s="125"/>
      <c r="E85" s="125"/>
      <c r="F85" s="125"/>
      <c r="G85" s="126"/>
      <c r="H85" s="13">
        <v>0.076</v>
      </c>
      <c r="I85" s="12">
        <f>$I$88/$H$88*H85</f>
        <v>0</v>
      </c>
    </row>
    <row r="86" spans="1:9" ht="15">
      <c r="A86" s="1"/>
      <c r="B86" s="8">
        <v>2</v>
      </c>
      <c r="C86" s="124" t="s">
        <v>48</v>
      </c>
      <c r="D86" s="125"/>
      <c r="E86" s="125"/>
      <c r="F86" s="125"/>
      <c r="G86" s="126"/>
      <c r="H86" s="13">
        <v>0.0165</v>
      </c>
      <c r="I86" s="12">
        <f>$I$88/$H$88*H86</f>
        <v>0</v>
      </c>
    </row>
    <row r="87" spans="1:9" ht="15">
      <c r="A87" s="1"/>
      <c r="B87" s="8">
        <v>3</v>
      </c>
      <c r="C87" s="124" t="s">
        <v>49</v>
      </c>
      <c r="D87" s="125"/>
      <c r="E87" s="125"/>
      <c r="F87" s="125"/>
      <c r="G87" s="126"/>
      <c r="H87" s="13">
        <v>0.05</v>
      </c>
      <c r="I87" s="12">
        <f>$I$88/$H$88*H87</f>
        <v>0</v>
      </c>
    </row>
    <row r="88" spans="1:9" ht="15">
      <c r="A88" s="1"/>
      <c r="B88" s="121" t="s">
        <v>2</v>
      </c>
      <c r="C88" s="122"/>
      <c r="D88" s="122"/>
      <c r="E88" s="122"/>
      <c r="F88" s="122"/>
      <c r="G88" s="123"/>
      <c r="H88" s="16">
        <f>SUM(H85:H87)</f>
        <v>0.14250000000000002</v>
      </c>
      <c r="I88" s="14">
        <f>ROUND(((I64+I72)*$H$88)/(1-$H$88),2)</f>
        <v>0</v>
      </c>
    </row>
    <row r="89" spans="1:9" ht="15">
      <c r="A89" s="1"/>
      <c r="B89" s="2"/>
      <c r="C89" s="1"/>
      <c r="D89" s="1"/>
      <c r="E89" s="1"/>
      <c r="F89" s="1"/>
      <c r="G89" s="1"/>
      <c r="H89" s="3"/>
      <c r="I89" s="5"/>
    </row>
    <row r="90" spans="1:9" ht="15">
      <c r="A90" s="1"/>
      <c r="B90" s="8" t="s">
        <v>15</v>
      </c>
      <c r="C90" s="121" t="s">
        <v>58</v>
      </c>
      <c r="D90" s="122"/>
      <c r="E90" s="122"/>
      <c r="F90" s="122"/>
      <c r="G90" s="123"/>
      <c r="H90" s="9" t="s">
        <v>3</v>
      </c>
      <c r="I90" s="10" t="s">
        <v>4</v>
      </c>
    </row>
    <row r="91" spans="1:9" ht="15">
      <c r="A91" s="1"/>
      <c r="B91" s="8">
        <v>1</v>
      </c>
      <c r="C91" s="124" t="s">
        <v>47</v>
      </c>
      <c r="D91" s="125"/>
      <c r="E91" s="125"/>
      <c r="F91" s="125"/>
      <c r="G91" s="126"/>
      <c r="H91" s="13">
        <v>0.076</v>
      </c>
      <c r="I91" s="12">
        <f>$I$94/$H$94*H91</f>
        <v>0</v>
      </c>
    </row>
    <row r="92" spans="1:9" ht="15">
      <c r="A92" s="1"/>
      <c r="B92" s="8">
        <v>2</v>
      </c>
      <c r="C92" s="124" t="s">
        <v>48</v>
      </c>
      <c r="D92" s="125"/>
      <c r="E92" s="125"/>
      <c r="F92" s="125"/>
      <c r="G92" s="126"/>
      <c r="H92" s="13">
        <v>0.0165</v>
      </c>
      <c r="I92" s="12">
        <f>$I$94/$H$94*H92</f>
        <v>0</v>
      </c>
    </row>
    <row r="93" spans="1:9" ht="15">
      <c r="A93" s="1"/>
      <c r="B93" s="8">
        <v>3</v>
      </c>
      <c r="C93" s="124" t="s">
        <v>49</v>
      </c>
      <c r="D93" s="125"/>
      <c r="E93" s="125"/>
      <c r="F93" s="125"/>
      <c r="G93" s="126"/>
      <c r="H93" s="73">
        <v>0.05</v>
      </c>
      <c r="I93" s="12">
        <f>$I$94/$H$94*H93</f>
        <v>0</v>
      </c>
    </row>
    <row r="94" spans="1:9" ht="15">
      <c r="A94" s="1"/>
      <c r="B94" s="121" t="s">
        <v>2</v>
      </c>
      <c r="C94" s="122"/>
      <c r="D94" s="122"/>
      <c r="E94" s="122"/>
      <c r="F94" s="122"/>
      <c r="G94" s="123"/>
      <c r="H94" s="16">
        <f>SUM(H91:H93)</f>
        <v>0.14250000000000002</v>
      </c>
      <c r="I94" s="14">
        <f>ROUND(((I80)*$H$88)/(1-$H$88),2)</f>
        <v>0</v>
      </c>
    </row>
    <row r="95" spans="1:9" ht="15">
      <c r="A95" s="1"/>
      <c r="B95" s="2"/>
      <c r="C95" s="1"/>
      <c r="D95" s="1"/>
      <c r="E95" s="1"/>
      <c r="F95" s="1"/>
      <c r="G95" s="1"/>
      <c r="H95" s="3"/>
      <c r="I95" s="5"/>
    </row>
    <row r="96" spans="1:9" ht="15">
      <c r="A96" s="1"/>
      <c r="B96" s="121" t="s">
        <v>50</v>
      </c>
      <c r="C96" s="122"/>
      <c r="D96" s="122"/>
      <c r="E96" s="122"/>
      <c r="F96" s="122"/>
      <c r="G96" s="122"/>
      <c r="H96" s="123"/>
      <c r="I96" s="14">
        <f>I94+I88</f>
        <v>0</v>
      </c>
    </row>
    <row r="97" spans="1:9" ht="15">
      <c r="A97" s="1"/>
      <c r="B97" s="2"/>
      <c r="C97" s="1"/>
      <c r="D97" s="1"/>
      <c r="E97" s="1"/>
      <c r="F97" s="1"/>
      <c r="G97" s="1"/>
      <c r="H97" s="3"/>
      <c r="I97" s="5"/>
    </row>
    <row r="98" spans="1:9" ht="15">
      <c r="A98" s="1"/>
      <c r="B98" s="127" t="s">
        <v>70</v>
      </c>
      <c r="C98" s="128"/>
      <c r="D98" s="128"/>
      <c r="E98" s="128"/>
      <c r="F98" s="128"/>
      <c r="G98" s="128"/>
      <c r="H98" s="128"/>
      <c r="I98" s="129"/>
    </row>
    <row r="99" spans="1:9" ht="15">
      <c r="A99" s="1"/>
      <c r="B99" s="2"/>
      <c r="C99" s="1"/>
      <c r="D99" s="1"/>
      <c r="E99" s="1"/>
      <c r="F99" s="1"/>
      <c r="G99" s="1"/>
      <c r="H99" s="3"/>
      <c r="I99" s="5"/>
    </row>
    <row r="100" spans="1:9" ht="15">
      <c r="A100" s="1"/>
      <c r="B100" s="121" t="s">
        <v>71</v>
      </c>
      <c r="C100" s="122"/>
      <c r="D100" s="122"/>
      <c r="E100" s="122"/>
      <c r="F100" s="122"/>
      <c r="G100" s="122"/>
      <c r="H100" s="123"/>
      <c r="I100" s="14">
        <f>I64+I72+I88</f>
        <v>0</v>
      </c>
    </row>
    <row r="101" spans="1:9" ht="15">
      <c r="A101" s="1"/>
      <c r="B101" s="17"/>
      <c r="C101" s="17"/>
      <c r="D101" s="17"/>
      <c r="E101" s="17"/>
      <c r="F101" s="17"/>
      <c r="G101" s="17"/>
      <c r="H101" s="18"/>
      <c r="I101" s="5"/>
    </row>
    <row r="102" spans="1:9" ht="15">
      <c r="A102" s="1"/>
      <c r="B102" s="121" t="s">
        <v>72</v>
      </c>
      <c r="C102" s="122"/>
      <c r="D102" s="122"/>
      <c r="E102" s="122"/>
      <c r="F102" s="122"/>
      <c r="G102" s="122"/>
      <c r="H102" s="123"/>
      <c r="I102" s="14">
        <f>I80+I94</f>
        <v>0</v>
      </c>
    </row>
    <row r="103" spans="1:9" ht="15">
      <c r="A103" s="1"/>
      <c r="B103" s="17"/>
      <c r="C103" s="17"/>
      <c r="D103" s="17"/>
      <c r="E103" s="17"/>
      <c r="F103" s="17"/>
      <c r="G103" s="17"/>
      <c r="H103" s="18"/>
      <c r="I103" s="5"/>
    </row>
    <row r="104" spans="1:9" ht="15">
      <c r="A104" s="1"/>
      <c r="B104" s="121" t="s">
        <v>51</v>
      </c>
      <c r="C104" s="122"/>
      <c r="D104" s="122"/>
      <c r="E104" s="122"/>
      <c r="F104" s="122"/>
      <c r="G104" s="122"/>
      <c r="H104" s="123"/>
      <c r="I104" s="14">
        <f>I64+I72+I80+I96</f>
        <v>0</v>
      </c>
    </row>
  </sheetData>
  <sheetProtection password="DFA0" sheet="1"/>
  <mergeCells count="78">
    <mergeCell ref="B20:H20"/>
    <mergeCell ref="C19:G19"/>
    <mergeCell ref="C17:H17"/>
    <mergeCell ref="B2:I2"/>
    <mergeCell ref="B4:I4"/>
    <mergeCell ref="B5:I5"/>
    <mergeCell ref="B7:I7"/>
    <mergeCell ref="B8:I8"/>
    <mergeCell ref="B9:I9"/>
    <mergeCell ref="B10:I10"/>
    <mergeCell ref="C30:G30"/>
    <mergeCell ref="B31:G31"/>
    <mergeCell ref="C33:G33"/>
    <mergeCell ref="C41:G41"/>
    <mergeCell ref="C42:G42"/>
    <mergeCell ref="C28:G28"/>
    <mergeCell ref="B12:H12"/>
    <mergeCell ref="B14:I14"/>
    <mergeCell ref="C16:G16"/>
    <mergeCell ref="B46:G46"/>
    <mergeCell ref="C48:G48"/>
    <mergeCell ref="C34:G34"/>
    <mergeCell ref="C22:G22"/>
    <mergeCell ref="C23:G23"/>
    <mergeCell ref="C24:G24"/>
    <mergeCell ref="C25:G25"/>
    <mergeCell ref="C26:G26"/>
    <mergeCell ref="C27:G27"/>
    <mergeCell ref="C44:G44"/>
    <mergeCell ref="C45:G45"/>
    <mergeCell ref="C35:G35"/>
    <mergeCell ref="C36:G36"/>
    <mergeCell ref="B37:G37"/>
    <mergeCell ref="C39:G39"/>
    <mergeCell ref="C40:G40"/>
    <mergeCell ref="C43:G43"/>
    <mergeCell ref="C49:G49"/>
    <mergeCell ref="C50:G50"/>
    <mergeCell ref="C51:G51"/>
    <mergeCell ref="C52:G52"/>
    <mergeCell ref="C58:H58"/>
    <mergeCell ref="C54:G54"/>
    <mergeCell ref="C55:G55"/>
    <mergeCell ref="B56:G56"/>
    <mergeCell ref="C53:G53"/>
    <mergeCell ref="C77:H77"/>
    <mergeCell ref="C78:H78"/>
    <mergeCell ref="C79:H79"/>
    <mergeCell ref="B62:H62"/>
    <mergeCell ref="B64:H64"/>
    <mergeCell ref="B66:I66"/>
    <mergeCell ref="C59:H59"/>
    <mergeCell ref="B88:G88"/>
    <mergeCell ref="C60:H60"/>
    <mergeCell ref="C61:H61"/>
    <mergeCell ref="B82:I82"/>
    <mergeCell ref="C70:H70"/>
    <mergeCell ref="C71:H71"/>
    <mergeCell ref="B72:H72"/>
    <mergeCell ref="B74:I74"/>
    <mergeCell ref="C76:H76"/>
    <mergeCell ref="C86:G86"/>
    <mergeCell ref="C87:G87"/>
    <mergeCell ref="B98:I98"/>
    <mergeCell ref="C90:G90"/>
    <mergeCell ref="B100:H100"/>
    <mergeCell ref="C68:H68"/>
    <mergeCell ref="B80:H80"/>
    <mergeCell ref="C84:G84"/>
    <mergeCell ref="C85:G85"/>
    <mergeCell ref="C69:H69"/>
    <mergeCell ref="B102:H102"/>
    <mergeCell ref="B104:H104"/>
    <mergeCell ref="C91:G91"/>
    <mergeCell ref="C92:G92"/>
    <mergeCell ref="C93:G93"/>
    <mergeCell ref="B94:G94"/>
    <mergeCell ref="B96:H96"/>
  </mergeCells>
  <printOptions/>
  <pageMargins left="0.5118110236220472" right="0.5118110236220472" top="0.7874015748031497" bottom="0.7874015748031497" header="0.31496062992125984" footer="0.31496062992125984"/>
  <pageSetup fitToHeight="2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2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421875" style="41" customWidth="1"/>
    <col min="2" max="2" width="4.140625" style="50" customWidth="1"/>
    <col min="3" max="3" width="46.00390625" style="41" customWidth="1"/>
    <col min="4" max="4" width="6.8515625" style="41" customWidth="1"/>
    <col min="5" max="5" width="5.421875" style="41" customWidth="1"/>
    <col min="6" max="6" width="6.421875" style="41" customWidth="1"/>
    <col min="7" max="7" width="9.57421875" style="41" customWidth="1"/>
    <col min="8" max="8" width="15.140625" style="38" customWidth="1"/>
    <col min="9" max="9" width="15.140625" style="60" customWidth="1"/>
    <col min="10" max="16384" width="9.140625" style="41" customWidth="1"/>
  </cols>
  <sheetData>
    <row r="2" spans="2:9" s="37" customFormat="1" ht="15">
      <c r="B2" s="86" t="s">
        <v>56</v>
      </c>
      <c r="C2" s="87"/>
      <c r="D2" s="87"/>
      <c r="E2" s="87"/>
      <c r="F2" s="87"/>
      <c r="G2" s="87"/>
      <c r="H2" s="87"/>
      <c r="I2" s="88"/>
    </row>
    <row r="3" s="37" customFormat="1" ht="15">
      <c r="H3" s="38"/>
    </row>
    <row r="4" spans="2:9" s="37" customFormat="1" ht="15">
      <c r="B4" s="89" t="s">
        <v>84</v>
      </c>
      <c r="C4" s="89"/>
      <c r="D4" s="89"/>
      <c r="E4" s="89"/>
      <c r="F4" s="89"/>
      <c r="G4" s="89"/>
      <c r="H4" s="89"/>
      <c r="I4" s="89"/>
    </row>
    <row r="5" spans="2:9" s="37" customFormat="1" ht="15">
      <c r="B5" s="89" t="s">
        <v>85</v>
      </c>
      <c r="C5" s="89"/>
      <c r="D5" s="89"/>
      <c r="E5" s="89"/>
      <c r="F5" s="89"/>
      <c r="G5" s="89"/>
      <c r="H5" s="89"/>
      <c r="I5" s="89"/>
    </row>
    <row r="6" spans="2:9" s="37" customFormat="1" ht="15">
      <c r="B6" s="39"/>
      <c r="C6" s="39"/>
      <c r="D6" s="39"/>
      <c r="E6" s="39"/>
      <c r="F6" s="39"/>
      <c r="G6" s="39"/>
      <c r="H6" s="40"/>
      <c r="I6" s="39"/>
    </row>
    <row r="7" spans="2:9" s="37" customFormat="1" ht="15">
      <c r="B7" s="90" t="s">
        <v>54</v>
      </c>
      <c r="C7" s="90"/>
      <c r="D7" s="90"/>
      <c r="E7" s="90"/>
      <c r="F7" s="90"/>
      <c r="G7" s="90"/>
      <c r="H7" s="90"/>
      <c r="I7" s="90"/>
    </row>
    <row r="8" spans="2:9" s="37" customFormat="1" ht="15">
      <c r="B8" s="89" t="s">
        <v>93</v>
      </c>
      <c r="C8" s="89"/>
      <c r="D8" s="89"/>
      <c r="E8" s="89"/>
      <c r="F8" s="89"/>
      <c r="G8" s="89"/>
      <c r="H8" s="89"/>
      <c r="I8" s="89"/>
    </row>
    <row r="9" spans="2:9" s="37" customFormat="1" ht="15">
      <c r="B9" s="116" t="s">
        <v>94</v>
      </c>
      <c r="C9" s="116"/>
      <c r="D9" s="116"/>
      <c r="E9" s="116"/>
      <c r="F9" s="116"/>
      <c r="G9" s="116"/>
      <c r="H9" s="116"/>
      <c r="I9" s="116"/>
    </row>
    <row r="10" spans="2:9" s="37" customFormat="1" ht="15">
      <c r="B10" s="115" t="s">
        <v>83</v>
      </c>
      <c r="C10" s="115"/>
      <c r="D10" s="115"/>
      <c r="E10" s="115"/>
      <c r="F10" s="115"/>
      <c r="G10" s="115"/>
      <c r="H10" s="115"/>
      <c r="I10" s="115"/>
    </row>
    <row r="11" spans="2:9" s="37" customFormat="1" ht="15.75" thickBot="1">
      <c r="B11" s="39"/>
      <c r="C11" s="39"/>
      <c r="D11" s="39"/>
      <c r="E11" s="39"/>
      <c r="F11" s="39"/>
      <c r="G11" s="39"/>
      <c r="H11" s="40"/>
      <c r="I11" s="39"/>
    </row>
    <row r="12" spans="2:9" ht="15.75" thickBot="1">
      <c r="B12" s="86" t="s">
        <v>52</v>
      </c>
      <c r="C12" s="87"/>
      <c r="D12" s="87"/>
      <c r="E12" s="87"/>
      <c r="F12" s="87"/>
      <c r="G12" s="87"/>
      <c r="H12" s="87"/>
      <c r="I12" s="26">
        <v>0</v>
      </c>
    </row>
    <row r="14" spans="2:9" ht="15">
      <c r="B14" s="92" t="s">
        <v>1</v>
      </c>
      <c r="C14" s="92"/>
      <c r="D14" s="92"/>
      <c r="E14" s="92"/>
      <c r="F14" s="92"/>
      <c r="G14" s="92"/>
      <c r="H14" s="92"/>
      <c r="I14" s="92"/>
    </row>
    <row r="16" spans="2:10" ht="15">
      <c r="B16" s="42" t="s">
        <v>15</v>
      </c>
      <c r="C16" s="86" t="s">
        <v>17</v>
      </c>
      <c r="D16" s="87"/>
      <c r="E16" s="87"/>
      <c r="F16" s="87"/>
      <c r="G16" s="88"/>
      <c r="H16" s="43" t="s">
        <v>3</v>
      </c>
      <c r="I16" s="44" t="s">
        <v>4</v>
      </c>
      <c r="J16" s="45"/>
    </row>
    <row r="17" spans="2:10" ht="15">
      <c r="B17" s="46">
        <v>1</v>
      </c>
      <c r="C17" s="93" t="s">
        <v>0</v>
      </c>
      <c r="D17" s="94"/>
      <c r="E17" s="94"/>
      <c r="F17" s="94"/>
      <c r="G17" s="94"/>
      <c r="H17" s="95"/>
      <c r="I17" s="47">
        <f>$I$12</f>
        <v>0</v>
      </c>
      <c r="J17" s="45"/>
    </row>
    <row r="18" spans="2:10" ht="15">
      <c r="B18" s="46">
        <v>2</v>
      </c>
      <c r="C18" s="96" t="s">
        <v>74</v>
      </c>
      <c r="D18" s="97"/>
      <c r="E18" s="97"/>
      <c r="F18" s="97"/>
      <c r="G18" s="98"/>
      <c r="H18" s="48">
        <v>0.4</v>
      </c>
      <c r="I18" s="47">
        <f>(ROUND(I17*H18,2))</f>
        <v>0</v>
      </c>
      <c r="J18" s="45"/>
    </row>
    <row r="19" spans="2:10" ht="15">
      <c r="B19" s="86" t="s">
        <v>2</v>
      </c>
      <c r="C19" s="87"/>
      <c r="D19" s="87"/>
      <c r="E19" s="87"/>
      <c r="F19" s="87"/>
      <c r="G19" s="87"/>
      <c r="H19" s="88"/>
      <c r="I19" s="49">
        <f>SUM(I17:I18)</f>
        <v>0</v>
      </c>
      <c r="J19" s="45"/>
    </row>
    <row r="20" spans="8:10" ht="15">
      <c r="H20" s="51"/>
      <c r="I20" s="52"/>
      <c r="J20" s="45"/>
    </row>
    <row r="21" spans="2:10" ht="15">
      <c r="B21" s="42" t="s">
        <v>16</v>
      </c>
      <c r="C21" s="86" t="s">
        <v>20</v>
      </c>
      <c r="D21" s="87"/>
      <c r="E21" s="87"/>
      <c r="F21" s="87"/>
      <c r="G21" s="88"/>
      <c r="H21" s="43" t="s">
        <v>3</v>
      </c>
      <c r="I21" s="44" t="s">
        <v>4</v>
      </c>
      <c r="J21" s="45"/>
    </row>
    <row r="22" spans="2:10" ht="15">
      <c r="B22" s="46">
        <v>1</v>
      </c>
      <c r="C22" s="99" t="s">
        <v>5</v>
      </c>
      <c r="D22" s="100"/>
      <c r="E22" s="100"/>
      <c r="F22" s="100"/>
      <c r="G22" s="101"/>
      <c r="H22" s="53">
        <v>0.2</v>
      </c>
      <c r="I22" s="47">
        <f>ROUND($I$19*H22,2)</f>
        <v>0</v>
      </c>
      <c r="J22" s="45"/>
    </row>
    <row r="23" spans="2:10" ht="15">
      <c r="B23" s="46">
        <v>2</v>
      </c>
      <c r="C23" s="99" t="s">
        <v>6</v>
      </c>
      <c r="D23" s="100"/>
      <c r="E23" s="100"/>
      <c r="F23" s="100"/>
      <c r="G23" s="101"/>
      <c r="H23" s="53">
        <v>0.015</v>
      </c>
      <c r="I23" s="47">
        <f aca="true" t="shared" si="0" ref="I23:I29">ROUND($I$19*H23,2)</f>
        <v>0</v>
      </c>
      <c r="J23" s="45"/>
    </row>
    <row r="24" spans="2:10" ht="15">
      <c r="B24" s="46">
        <v>3</v>
      </c>
      <c r="C24" s="99" t="s">
        <v>7</v>
      </c>
      <c r="D24" s="100"/>
      <c r="E24" s="100"/>
      <c r="F24" s="100"/>
      <c r="G24" s="101"/>
      <c r="H24" s="53">
        <v>0.01</v>
      </c>
      <c r="I24" s="47">
        <f t="shared" si="0"/>
        <v>0</v>
      </c>
      <c r="J24" s="45"/>
    </row>
    <row r="25" spans="2:10" ht="15">
      <c r="B25" s="46">
        <v>4</v>
      </c>
      <c r="C25" s="99" t="s">
        <v>8</v>
      </c>
      <c r="D25" s="100"/>
      <c r="E25" s="100"/>
      <c r="F25" s="100"/>
      <c r="G25" s="101"/>
      <c r="H25" s="53">
        <v>0.002</v>
      </c>
      <c r="I25" s="47">
        <f t="shared" si="0"/>
        <v>0</v>
      </c>
      <c r="J25" s="45"/>
    </row>
    <row r="26" spans="2:10" ht="15">
      <c r="B26" s="46">
        <v>5</v>
      </c>
      <c r="C26" s="99" t="s">
        <v>9</v>
      </c>
      <c r="D26" s="100"/>
      <c r="E26" s="100"/>
      <c r="F26" s="100"/>
      <c r="G26" s="101"/>
      <c r="H26" s="53">
        <v>0.025</v>
      </c>
      <c r="I26" s="47">
        <f t="shared" si="0"/>
        <v>0</v>
      </c>
      <c r="J26" s="45"/>
    </row>
    <row r="27" spans="2:10" ht="15">
      <c r="B27" s="46">
        <v>6</v>
      </c>
      <c r="C27" s="99" t="s">
        <v>10</v>
      </c>
      <c r="D27" s="100"/>
      <c r="E27" s="100"/>
      <c r="F27" s="100"/>
      <c r="G27" s="101"/>
      <c r="H27" s="53">
        <v>0.08</v>
      </c>
      <c r="I27" s="47">
        <f t="shared" si="0"/>
        <v>0</v>
      </c>
      <c r="J27" s="45"/>
    </row>
    <row r="28" spans="2:10" ht="15">
      <c r="B28" s="46">
        <v>7</v>
      </c>
      <c r="C28" s="54" t="s">
        <v>59</v>
      </c>
      <c r="D28" s="55" t="s">
        <v>68</v>
      </c>
      <c r="E28" s="20">
        <v>0.03</v>
      </c>
      <c r="F28" s="55" t="s">
        <v>69</v>
      </c>
      <c r="G28" s="21">
        <v>1</v>
      </c>
      <c r="H28" s="53">
        <f>E28*G28</f>
        <v>0.03</v>
      </c>
      <c r="I28" s="47">
        <f>ROUND($I$19*H28,2)</f>
        <v>0</v>
      </c>
      <c r="J28" s="45"/>
    </row>
    <row r="29" spans="2:10" ht="15">
      <c r="B29" s="46">
        <v>8</v>
      </c>
      <c r="C29" s="102" t="s">
        <v>19</v>
      </c>
      <c r="D29" s="103"/>
      <c r="E29" s="103"/>
      <c r="F29" s="103"/>
      <c r="G29" s="104"/>
      <c r="H29" s="53">
        <v>0.006</v>
      </c>
      <c r="I29" s="47">
        <f t="shared" si="0"/>
        <v>0</v>
      </c>
      <c r="J29" s="45"/>
    </row>
    <row r="30" spans="2:10" ht="15">
      <c r="B30" s="86" t="s">
        <v>2</v>
      </c>
      <c r="C30" s="87"/>
      <c r="D30" s="87"/>
      <c r="E30" s="87"/>
      <c r="F30" s="87"/>
      <c r="G30" s="88"/>
      <c r="H30" s="56">
        <f>SUM(H22:H29)</f>
        <v>0.3680000000000001</v>
      </c>
      <c r="I30" s="49">
        <f>SUM(I22:I29)</f>
        <v>0</v>
      </c>
      <c r="J30" s="45"/>
    </row>
    <row r="31" spans="8:10" ht="15">
      <c r="H31" s="51"/>
      <c r="I31" s="52"/>
      <c r="J31" s="45"/>
    </row>
    <row r="32" spans="2:10" ht="15">
      <c r="B32" s="42" t="s">
        <v>42</v>
      </c>
      <c r="C32" s="86" t="s">
        <v>18</v>
      </c>
      <c r="D32" s="87"/>
      <c r="E32" s="87"/>
      <c r="F32" s="87"/>
      <c r="G32" s="88"/>
      <c r="H32" s="43" t="s">
        <v>3</v>
      </c>
      <c r="I32" s="44" t="s">
        <v>4</v>
      </c>
      <c r="J32" s="45"/>
    </row>
    <row r="33" spans="2:10" ht="15">
      <c r="B33" s="46">
        <v>1</v>
      </c>
      <c r="C33" s="99" t="s">
        <v>11</v>
      </c>
      <c r="D33" s="100"/>
      <c r="E33" s="100"/>
      <c r="F33" s="100"/>
      <c r="G33" s="101"/>
      <c r="H33" s="53">
        <f>1/12</f>
        <v>0.08333333333333333</v>
      </c>
      <c r="I33" s="47">
        <f>ROUND($I$19*H33,2)</f>
        <v>0</v>
      </c>
      <c r="J33" s="45"/>
    </row>
    <row r="34" spans="2:10" ht="15">
      <c r="B34" s="46">
        <v>2</v>
      </c>
      <c r="C34" s="99" t="s">
        <v>12</v>
      </c>
      <c r="D34" s="100"/>
      <c r="E34" s="100"/>
      <c r="F34" s="100"/>
      <c r="G34" s="101"/>
      <c r="H34" s="53">
        <f>1/12/3</f>
        <v>0.027777777777777776</v>
      </c>
      <c r="I34" s="47">
        <f>ROUND($I$19*H34,2)</f>
        <v>0</v>
      </c>
      <c r="J34" s="45"/>
    </row>
    <row r="35" spans="2:11" ht="15">
      <c r="B35" s="46">
        <v>3</v>
      </c>
      <c r="C35" s="102" t="s">
        <v>30</v>
      </c>
      <c r="D35" s="103"/>
      <c r="E35" s="103"/>
      <c r="F35" s="103"/>
      <c r="G35" s="104"/>
      <c r="H35" s="53">
        <f>(H33+H34)*H30</f>
        <v>0.0408888888888889</v>
      </c>
      <c r="I35" s="47">
        <f>ROUND($I$19*H35,2)</f>
        <v>0</v>
      </c>
      <c r="J35" s="45"/>
      <c r="K35" s="57"/>
    </row>
    <row r="36" spans="2:10" ht="15">
      <c r="B36" s="86" t="s">
        <v>2</v>
      </c>
      <c r="C36" s="87"/>
      <c r="D36" s="87"/>
      <c r="E36" s="87"/>
      <c r="F36" s="87"/>
      <c r="G36" s="88"/>
      <c r="H36" s="56">
        <f>SUM(H33:H35)</f>
        <v>0.152</v>
      </c>
      <c r="I36" s="49">
        <f>SUM(I33:I35)</f>
        <v>0</v>
      </c>
      <c r="J36" s="45"/>
    </row>
    <row r="37" spans="8:10" ht="15">
      <c r="H37" s="51"/>
      <c r="I37" s="52"/>
      <c r="J37" s="45"/>
    </row>
    <row r="38" spans="2:10" ht="15">
      <c r="B38" s="42" t="s">
        <v>43</v>
      </c>
      <c r="C38" s="86" t="s">
        <v>21</v>
      </c>
      <c r="D38" s="87"/>
      <c r="E38" s="87"/>
      <c r="F38" s="87"/>
      <c r="G38" s="88"/>
      <c r="H38" s="43" t="s">
        <v>3</v>
      </c>
      <c r="I38" s="44" t="s">
        <v>4</v>
      </c>
      <c r="J38" s="45"/>
    </row>
    <row r="39" spans="2:11" ht="15">
      <c r="B39" s="46">
        <v>1</v>
      </c>
      <c r="C39" s="99" t="s">
        <v>22</v>
      </c>
      <c r="D39" s="100"/>
      <c r="E39" s="100"/>
      <c r="F39" s="100"/>
      <c r="G39" s="101"/>
      <c r="H39" s="53">
        <f>(1+(1/12)+(1/12)+(1/12/3))/12*0.05</f>
        <v>0.004976851851851851</v>
      </c>
      <c r="I39" s="47">
        <f aca="true" t="shared" si="1" ref="I39:I44">ROUND($I$19*H39,2)</f>
        <v>0</v>
      </c>
      <c r="J39" s="45"/>
      <c r="K39" s="58"/>
    </row>
    <row r="40" spans="2:11" ht="15">
      <c r="B40" s="46">
        <v>2</v>
      </c>
      <c r="C40" s="99" t="s">
        <v>23</v>
      </c>
      <c r="D40" s="100"/>
      <c r="E40" s="100"/>
      <c r="F40" s="100"/>
      <c r="G40" s="101"/>
      <c r="H40" s="53">
        <f>H39*0.08</f>
        <v>0.0003981481481481481</v>
      </c>
      <c r="I40" s="47">
        <f t="shared" si="1"/>
        <v>0</v>
      </c>
      <c r="J40" s="45"/>
      <c r="K40" s="58"/>
    </row>
    <row r="41" spans="2:11" ht="15">
      <c r="B41" s="46">
        <v>3</v>
      </c>
      <c r="C41" s="99" t="s">
        <v>24</v>
      </c>
      <c r="D41" s="100"/>
      <c r="E41" s="100"/>
      <c r="F41" s="100"/>
      <c r="G41" s="101"/>
      <c r="H41" s="53">
        <f>(1+(1/12)+(1/12)+(1/12/3))*0.4*0.08*0.05</f>
        <v>0.0019111111111111108</v>
      </c>
      <c r="I41" s="47">
        <f t="shared" si="1"/>
        <v>0</v>
      </c>
      <c r="J41" s="45"/>
      <c r="K41" s="58"/>
    </row>
    <row r="42" spans="2:11" ht="15">
      <c r="B42" s="46">
        <v>4</v>
      </c>
      <c r="C42" s="99" t="s">
        <v>25</v>
      </c>
      <c r="D42" s="100"/>
      <c r="E42" s="100"/>
      <c r="F42" s="100"/>
      <c r="G42" s="101"/>
      <c r="H42" s="53">
        <f>7/30/12*0.9</f>
        <v>0.0175</v>
      </c>
      <c r="I42" s="47">
        <f t="shared" si="1"/>
        <v>0</v>
      </c>
      <c r="J42" s="45"/>
      <c r="K42" s="58"/>
    </row>
    <row r="43" spans="2:11" ht="15">
      <c r="B43" s="46">
        <v>5</v>
      </c>
      <c r="C43" s="102" t="s">
        <v>32</v>
      </c>
      <c r="D43" s="103"/>
      <c r="E43" s="103"/>
      <c r="F43" s="103"/>
      <c r="G43" s="104"/>
      <c r="H43" s="53">
        <f>H42*$H$30</f>
        <v>0.006440000000000002</v>
      </c>
      <c r="I43" s="47">
        <f t="shared" si="1"/>
        <v>0</v>
      </c>
      <c r="J43" s="45"/>
      <c r="K43" s="58"/>
    </row>
    <row r="44" spans="2:11" ht="15">
      <c r="B44" s="46">
        <v>6</v>
      </c>
      <c r="C44" s="99" t="s">
        <v>26</v>
      </c>
      <c r="D44" s="100"/>
      <c r="E44" s="100"/>
      <c r="F44" s="100"/>
      <c r="G44" s="101"/>
      <c r="H44" s="53">
        <f>(1+(1/12)+(1/12)+(1/12/3))*0.4*0.08*0.9</f>
        <v>0.03439999999999999</v>
      </c>
      <c r="I44" s="47">
        <f t="shared" si="1"/>
        <v>0</v>
      </c>
      <c r="J44" s="45"/>
      <c r="K44" s="58"/>
    </row>
    <row r="45" spans="2:11" ht="15">
      <c r="B45" s="86" t="s">
        <v>2</v>
      </c>
      <c r="C45" s="87"/>
      <c r="D45" s="87"/>
      <c r="E45" s="87"/>
      <c r="F45" s="87"/>
      <c r="G45" s="88"/>
      <c r="H45" s="56">
        <f>SUM(H39:H44)</f>
        <v>0.06562611111111111</v>
      </c>
      <c r="I45" s="49">
        <f>SUM(I39:I44)</f>
        <v>0</v>
      </c>
      <c r="J45" s="45"/>
      <c r="K45" s="58"/>
    </row>
    <row r="46" spans="2:11" ht="15">
      <c r="B46" s="41"/>
      <c r="H46" s="51"/>
      <c r="I46" s="52"/>
      <c r="J46" s="45"/>
      <c r="K46" s="58"/>
    </row>
    <row r="47" spans="2:11" ht="15">
      <c r="B47" s="42" t="s">
        <v>44</v>
      </c>
      <c r="C47" s="86" t="s">
        <v>27</v>
      </c>
      <c r="D47" s="87"/>
      <c r="E47" s="87"/>
      <c r="F47" s="87"/>
      <c r="G47" s="88"/>
      <c r="H47" s="43" t="s">
        <v>3</v>
      </c>
      <c r="I47" s="44" t="s">
        <v>4</v>
      </c>
      <c r="J47" s="45"/>
      <c r="K47" s="58"/>
    </row>
    <row r="48" spans="2:11" ht="15">
      <c r="B48" s="46">
        <v>1</v>
      </c>
      <c r="C48" s="102" t="s">
        <v>29</v>
      </c>
      <c r="D48" s="103"/>
      <c r="E48" s="103"/>
      <c r="F48" s="103"/>
      <c r="G48" s="104"/>
      <c r="H48" s="53">
        <f>((1/12)+(1/12/12)+(1/12/12)+(1/12/12/3))</f>
        <v>0.09953703703703703</v>
      </c>
      <c r="I48" s="47">
        <f aca="true" t="shared" si="2" ref="I48:I54">ROUND($I$19*H48,2)</f>
        <v>0</v>
      </c>
      <c r="J48" s="45"/>
      <c r="K48" s="58"/>
    </row>
    <row r="49" spans="2:11" ht="15">
      <c r="B49" s="46">
        <v>2</v>
      </c>
      <c r="C49" s="99" t="s">
        <v>13</v>
      </c>
      <c r="D49" s="100"/>
      <c r="E49" s="100"/>
      <c r="F49" s="100"/>
      <c r="G49" s="101"/>
      <c r="H49" s="53">
        <f>((1/12)+(1/12/12)+(1/12/12)+(1/12/12/3))/30*1</f>
        <v>0.003317901234567901</v>
      </c>
      <c r="I49" s="47">
        <f t="shared" si="2"/>
        <v>0</v>
      </c>
      <c r="J49" s="45"/>
      <c r="K49" s="58"/>
    </row>
    <row r="50" spans="2:11" ht="15">
      <c r="B50" s="46">
        <v>3</v>
      </c>
      <c r="C50" s="99" t="s">
        <v>14</v>
      </c>
      <c r="D50" s="100"/>
      <c r="E50" s="100"/>
      <c r="F50" s="100"/>
      <c r="G50" s="101"/>
      <c r="H50" s="53">
        <f>((1/12)+(1/12/12)+(1/12/12)+(1/12/12/3))/30*5*0.015</f>
        <v>0.00024884259259259255</v>
      </c>
      <c r="I50" s="47">
        <f t="shared" si="2"/>
        <v>0</v>
      </c>
      <c r="J50" s="45"/>
      <c r="K50" s="58"/>
    </row>
    <row r="51" spans="2:11" ht="15">
      <c r="B51" s="46">
        <v>4</v>
      </c>
      <c r="C51" s="99" t="s">
        <v>28</v>
      </c>
      <c r="D51" s="100"/>
      <c r="E51" s="100"/>
      <c r="F51" s="100"/>
      <c r="G51" s="101"/>
      <c r="H51" s="53">
        <f>((1/12)+(1/12/12)+(1/12/12)+(1/12/12/3))/30*15*0.0078</f>
        <v>0.0003881944444444444</v>
      </c>
      <c r="I51" s="47">
        <f t="shared" si="2"/>
        <v>0</v>
      </c>
      <c r="J51" s="45"/>
      <c r="K51" s="58"/>
    </row>
    <row r="52" spans="2:11" ht="15">
      <c r="B52" s="46">
        <v>5</v>
      </c>
      <c r="C52" s="102" t="s">
        <v>62</v>
      </c>
      <c r="D52" s="103"/>
      <c r="E52" s="103"/>
      <c r="F52" s="103"/>
      <c r="G52" s="104"/>
      <c r="H52" s="53">
        <f>((1/12)+(1/12/3))*(4/12)*0.02</f>
        <v>0.0007407407407407407</v>
      </c>
      <c r="I52" s="47">
        <f t="shared" si="2"/>
        <v>0</v>
      </c>
      <c r="J52" s="45"/>
      <c r="K52" s="58"/>
    </row>
    <row r="53" spans="2:11" ht="15">
      <c r="B53" s="46">
        <v>6</v>
      </c>
      <c r="C53" s="102" t="s">
        <v>31</v>
      </c>
      <c r="D53" s="103"/>
      <c r="E53" s="103"/>
      <c r="F53" s="103"/>
      <c r="G53" s="104"/>
      <c r="H53" s="53">
        <f>((1/12)+(1/12/12)+(1/12/12)+(1/12/12/3))/30*3</f>
        <v>0.009953703703703702</v>
      </c>
      <c r="I53" s="47">
        <f t="shared" si="2"/>
        <v>0</v>
      </c>
      <c r="J53" s="45"/>
      <c r="K53" s="58"/>
    </row>
    <row r="54" spans="2:11" ht="15">
      <c r="B54" s="46">
        <v>7</v>
      </c>
      <c r="C54" s="102" t="s">
        <v>30</v>
      </c>
      <c r="D54" s="103"/>
      <c r="E54" s="103"/>
      <c r="F54" s="103"/>
      <c r="G54" s="104"/>
      <c r="H54" s="53">
        <f>SUM(H48:H53)*$H$30</f>
        <v>0.04202060246913582</v>
      </c>
      <c r="I54" s="47">
        <f t="shared" si="2"/>
        <v>0</v>
      </c>
      <c r="J54" s="45"/>
      <c r="K54" s="58"/>
    </row>
    <row r="55" spans="2:11" ht="15">
      <c r="B55" s="86" t="s">
        <v>2</v>
      </c>
      <c r="C55" s="87"/>
      <c r="D55" s="87"/>
      <c r="E55" s="87"/>
      <c r="F55" s="87"/>
      <c r="G55" s="88"/>
      <c r="H55" s="56">
        <f>SUM(H48:H54)</f>
        <v>0.15620702222222224</v>
      </c>
      <c r="I55" s="49">
        <f>SUM(I48:I54)</f>
        <v>0</v>
      </c>
      <c r="J55" s="45"/>
      <c r="K55" s="58"/>
    </row>
    <row r="56" spans="8:11" ht="15">
      <c r="H56" s="51"/>
      <c r="I56" s="52"/>
      <c r="J56" s="45"/>
      <c r="K56" s="58"/>
    </row>
    <row r="57" spans="2:11" ht="15">
      <c r="B57" s="42" t="s">
        <v>45</v>
      </c>
      <c r="C57" s="86" t="s">
        <v>61</v>
      </c>
      <c r="D57" s="87"/>
      <c r="E57" s="87"/>
      <c r="F57" s="87"/>
      <c r="G57" s="87"/>
      <c r="H57" s="88"/>
      <c r="I57" s="44" t="s">
        <v>4</v>
      </c>
      <c r="J57" s="45"/>
      <c r="K57" s="58"/>
    </row>
    <row r="58" spans="2:11" ht="15">
      <c r="B58" s="22">
        <v>1</v>
      </c>
      <c r="C58" s="105" t="s">
        <v>63</v>
      </c>
      <c r="D58" s="106"/>
      <c r="E58" s="106"/>
      <c r="F58" s="106"/>
      <c r="G58" s="106"/>
      <c r="H58" s="107"/>
      <c r="I58" s="23">
        <v>0</v>
      </c>
      <c r="J58" s="45"/>
      <c r="K58" s="58"/>
    </row>
    <row r="59" spans="2:11" ht="15">
      <c r="B59" s="22">
        <v>2</v>
      </c>
      <c r="C59" s="108"/>
      <c r="D59" s="109"/>
      <c r="E59" s="109"/>
      <c r="F59" s="109"/>
      <c r="G59" s="109"/>
      <c r="H59" s="107"/>
      <c r="I59" s="24"/>
      <c r="J59" s="45"/>
      <c r="K59" s="58"/>
    </row>
    <row r="60" spans="2:11" ht="15">
      <c r="B60" s="22">
        <v>3</v>
      </c>
      <c r="C60" s="108"/>
      <c r="D60" s="109"/>
      <c r="E60" s="109"/>
      <c r="F60" s="109"/>
      <c r="G60" s="109"/>
      <c r="H60" s="107"/>
      <c r="I60" s="24"/>
      <c r="J60" s="45"/>
      <c r="K60" s="58"/>
    </row>
    <row r="61" spans="2:11" ht="15">
      <c r="B61" s="86" t="s">
        <v>2</v>
      </c>
      <c r="C61" s="87"/>
      <c r="D61" s="87"/>
      <c r="E61" s="87"/>
      <c r="F61" s="87"/>
      <c r="G61" s="87"/>
      <c r="H61" s="88"/>
      <c r="I61" s="49">
        <f>SUM(I58:I60)</f>
        <v>0</v>
      </c>
      <c r="J61" s="45"/>
      <c r="K61" s="58"/>
    </row>
    <row r="62" spans="8:11" ht="15">
      <c r="H62" s="51"/>
      <c r="I62" s="52"/>
      <c r="J62" s="45"/>
      <c r="K62" s="58"/>
    </row>
    <row r="63" spans="2:11" ht="15">
      <c r="B63" s="86" t="s">
        <v>33</v>
      </c>
      <c r="C63" s="87"/>
      <c r="D63" s="87"/>
      <c r="E63" s="87"/>
      <c r="F63" s="87"/>
      <c r="G63" s="87"/>
      <c r="H63" s="88"/>
      <c r="I63" s="49">
        <f>I61+I55+I45+I36+I30+I19</f>
        <v>0</v>
      </c>
      <c r="J63" s="45"/>
      <c r="K63" s="58"/>
    </row>
    <row r="64" ht="15">
      <c r="K64" s="58"/>
    </row>
    <row r="65" spans="2:11" ht="15">
      <c r="B65" s="92" t="s">
        <v>34</v>
      </c>
      <c r="C65" s="92"/>
      <c r="D65" s="92"/>
      <c r="E65" s="92"/>
      <c r="F65" s="92"/>
      <c r="G65" s="92"/>
      <c r="H65" s="92"/>
      <c r="I65" s="92"/>
      <c r="K65" s="58"/>
    </row>
    <row r="66" ht="15">
      <c r="K66" s="58"/>
    </row>
    <row r="67" spans="2:11" ht="15">
      <c r="B67" s="42" t="s">
        <v>15</v>
      </c>
      <c r="C67" s="86" t="s">
        <v>53</v>
      </c>
      <c r="D67" s="87"/>
      <c r="E67" s="87"/>
      <c r="F67" s="87"/>
      <c r="G67" s="87"/>
      <c r="H67" s="111"/>
      <c r="I67" s="61" t="s">
        <v>4</v>
      </c>
      <c r="K67" s="58"/>
    </row>
    <row r="68" spans="2:11" ht="15">
      <c r="B68" s="22">
        <v>1</v>
      </c>
      <c r="C68" s="108" t="s">
        <v>64</v>
      </c>
      <c r="D68" s="109"/>
      <c r="E68" s="109"/>
      <c r="F68" s="109"/>
      <c r="G68" s="109"/>
      <c r="H68" s="110"/>
      <c r="I68" s="23">
        <v>0</v>
      </c>
      <c r="J68" s="45"/>
      <c r="K68" s="58"/>
    </row>
    <row r="69" spans="2:11" ht="15">
      <c r="B69" s="22">
        <v>2</v>
      </c>
      <c r="C69" s="108" t="s">
        <v>35</v>
      </c>
      <c r="D69" s="109"/>
      <c r="E69" s="109"/>
      <c r="F69" s="109"/>
      <c r="G69" s="109"/>
      <c r="H69" s="110"/>
      <c r="I69" s="23">
        <v>0</v>
      </c>
      <c r="J69" s="45"/>
      <c r="K69" s="58"/>
    </row>
    <row r="70" spans="2:11" ht="15">
      <c r="B70" s="22">
        <v>3</v>
      </c>
      <c r="C70" s="108" t="s">
        <v>36</v>
      </c>
      <c r="D70" s="109"/>
      <c r="E70" s="109"/>
      <c r="F70" s="109"/>
      <c r="G70" s="109"/>
      <c r="H70" s="110"/>
      <c r="I70" s="23">
        <v>0</v>
      </c>
      <c r="J70" s="45"/>
      <c r="K70" s="58"/>
    </row>
    <row r="71" spans="2:11" ht="15">
      <c r="B71" s="86" t="s">
        <v>37</v>
      </c>
      <c r="C71" s="87"/>
      <c r="D71" s="87"/>
      <c r="E71" s="87"/>
      <c r="F71" s="87"/>
      <c r="G71" s="87"/>
      <c r="H71" s="88"/>
      <c r="I71" s="49">
        <f>SUM(I68:I70)</f>
        <v>0</v>
      </c>
      <c r="J71" s="45"/>
      <c r="K71" s="58"/>
    </row>
    <row r="72" spans="9:11" ht="15">
      <c r="I72" s="52"/>
      <c r="J72" s="45"/>
      <c r="K72" s="58"/>
    </row>
    <row r="73" spans="2:11" ht="15">
      <c r="B73" s="92" t="s">
        <v>38</v>
      </c>
      <c r="C73" s="92"/>
      <c r="D73" s="92"/>
      <c r="E73" s="92"/>
      <c r="F73" s="92"/>
      <c r="G73" s="92"/>
      <c r="H73" s="92"/>
      <c r="I73" s="92"/>
      <c r="K73" s="58"/>
    </row>
    <row r="74" ht="15">
      <c r="K74" s="58"/>
    </row>
    <row r="75" spans="2:11" ht="15">
      <c r="B75" s="42" t="s">
        <v>15</v>
      </c>
      <c r="C75" s="86" t="s">
        <v>41</v>
      </c>
      <c r="D75" s="87"/>
      <c r="E75" s="87"/>
      <c r="F75" s="87"/>
      <c r="G75" s="87"/>
      <c r="H75" s="88"/>
      <c r="I75" s="61" t="s">
        <v>4</v>
      </c>
      <c r="K75" s="58"/>
    </row>
    <row r="76" spans="2:11" ht="15">
      <c r="B76" s="22">
        <v>1</v>
      </c>
      <c r="C76" s="108" t="s">
        <v>40</v>
      </c>
      <c r="D76" s="109"/>
      <c r="E76" s="109"/>
      <c r="F76" s="109"/>
      <c r="G76" s="109"/>
      <c r="H76" s="110"/>
      <c r="I76" s="24">
        <v>0</v>
      </c>
      <c r="K76" s="58"/>
    </row>
    <row r="77" spans="2:11" ht="15">
      <c r="B77" s="22">
        <v>2</v>
      </c>
      <c r="C77" s="108" t="s">
        <v>55</v>
      </c>
      <c r="D77" s="109"/>
      <c r="E77" s="109"/>
      <c r="F77" s="109"/>
      <c r="G77" s="109"/>
      <c r="H77" s="110"/>
      <c r="I77" s="24">
        <v>0</v>
      </c>
      <c r="K77" s="58"/>
    </row>
    <row r="78" spans="2:11" ht="15">
      <c r="B78" s="112" t="s">
        <v>39</v>
      </c>
      <c r="C78" s="113"/>
      <c r="D78" s="113"/>
      <c r="E78" s="113"/>
      <c r="F78" s="113"/>
      <c r="G78" s="113"/>
      <c r="H78" s="114"/>
      <c r="I78" s="62">
        <f>SUM(I76:I77)</f>
        <v>0</v>
      </c>
      <c r="K78" s="58"/>
    </row>
    <row r="79" ht="15">
      <c r="K79" s="58"/>
    </row>
    <row r="80" spans="2:11" ht="15">
      <c r="B80" s="92" t="s">
        <v>46</v>
      </c>
      <c r="C80" s="92"/>
      <c r="D80" s="92"/>
      <c r="E80" s="92"/>
      <c r="F80" s="92"/>
      <c r="G80" s="92"/>
      <c r="H80" s="92"/>
      <c r="I80" s="92"/>
      <c r="K80" s="58"/>
    </row>
    <row r="81" ht="15">
      <c r="K81" s="58"/>
    </row>
    <row r="82" spans="2:11" ht="15">
      <c r="B82" s="42" t="s">
        <v>15</v>
      </c>
      <c r="C82" s="86" t="s">
        <v>57</v>
      </c>
      <c r="D82" s="87"/>
      <c r="E82" s="87"/>
      <c r="F82" s="87"/>
      <c r="G82" s="88"/>
      <c r="H82" s="63" t="s">
        <v>3</v>
      </c>
      <c r="I82" s="61" t="s">
        <v>4</v>
      </c>
      <c r="K82" s="58"/>
    </row>
    <row r="83" spans="2:11" ht="15">
      <c r="B83" s="46">
        <v>1</v>
      </c>
      <c r="C83" s="102" t="s">
        <v>47</v>
      </c>
      <c r="D83" s="103"/>
      <c r="E83" s="103"/>
      <c r="F83" s="103"/>
      <c r="G83" s="104"/>
      <c r="H83" s="72">
        <v>0.076</v>
      </c>
      <c r="I83" s="59">
        <f>$I$86/$H$86*H83</f>
        <v>0</v>
      </c>
      <c r="K83" s="58"/>
    </row>
    <row r="84" spans="2:11" ht="15">
      <c r="B84" s="46">
        <v>2</v>
      </c>
      <c r="C84" s="102" t="s">
        <v>48</v>
      </c>
      <c r="D84" s="103"/>
      <c r="E84" s="103"/>
      <c r="F84" s="103"/>
      <c r="G84" s="104"/>
      <c r="H84" s="72">
        <v>0.0165</v>
      </c>
      <c r="I84" s="59">
        <f>$I$86/$H$86*H84</f>
        <v>0</v>
      </c>
      <c r="K84" s="58"/>
    </row>
    <row r="85" spans="2:11" ht="15">
      <c r="B85" s="46">
        <v>3</v>
      </c>
      <c r="C85" s="102" t="s">
        <v>49</v>
      </c>
      <c r="D85" s="103"/>
      <c r="E85" s="103"/>
      <c r="F85" s="103"/>
      <c r="G85" s="104"/>
      <c r="H85" s="53">
        <v>0.05</v>
      </c>
      <c r="I85" s="59">
        <f>$I$86/$H$86*H85</f>
        <v>0</v>
      </c>
      <c r="K85" s="58"/>
    </row>
    <row r="86" spans="2:11" ht="15">
      <c r="B86" s="86" t="s">
        <v>2</v>
      </c>
      <c r="C86" s="87"/>
      <c r="D86" s="87"/>
      <c r="E86" s="87"/>
      <c r="F86" s="87"/>
      <c r="G86" s="88"/>
      <c r="H86" s="64">
        <f>SUM(H83:H85)</f>
        <v>0.14250000000000002</v>
      </c>
      <c r="I86" s="62">
        <f>ROUND(((I63+I71)*$H$86)/(1-$H$86),2)</f>
        <v>0</v>
      </c>
      <c r="K86" s="58"/>
    </row>
    <row r="87" spans="10:11" ht="15">
      <c r="J87" s="65"/>
      <c r="K87" s="66"/>
    </row>
    <row r="88" spans="2:11" ht="15">
      <c r="B88" s="42" t="s">
        <v>15</v>
      </c>
      <c r="C88" s="86" t="s">
        <v>58</v>
      </c>
      <c r="D88" s="87"/>
      <c r="E88" s="87"/>
      <c r="F88" s="87"/>
      <c r="G88" s="88"/>
      <c r="H88" s="63" t="s">
        <v>3</v>
      </c>
      <c r="I88" s="61" t="s">
        <v>4</v>
      </c>
      <c r="J88" s="65"/>
      <c r="K88" s="66"/>
    </row>
    <row r="89" spans="2:11" ht="15">
      <c r="B89" s="46">
        <v>1</v>
      </c>
      <c r="C89" s="102" t="s">
        <v>47</v>
      </c>
      <c r="D89" s="103"/>
      <c r="E89" s="103"/>
      <c r="F89" s="103"/>
      <c r="G89" s="104"/>
      <c r="H89" s="72">
        <v>0.076</v>
      </c>
      <c r="I89" s="59">
        <f>$I$92/$H$92*H89</f>
        <v>0</v>
      </c>
      <c r="J89" s="67"/>
      <c r="K89" s="66"/>
    </row>
    <row r="90" spans="2:11" ht="15">
      <c r="B90" s="46">
        <v>2</v>
      </c>
      <c r="C90" s="102" t="s">
        <v>48</v>
      </c>
      <c r="D90" s="103"/>
      <c r="E90" s="103"/>
      <c r="F90" s="103"/>
      <c r="G90" s="104"/>
      <c r="H90" s="72">
        <v>0.0165</v>
      </c>
      <c r="I90" s="59">
        <f>$I$92/$H$92*H90</f>
        <v>0</v>
      </c>
      <c r="J90" s="67"/>
      <c r="K90" s="66"/>
    </row>
    <row r="91" spans="2:11" ht="15">
      <c r="B91" s="46">
        <v>3</v>
      </c>
      <c r="C91" s="102" t="s">
        <v>49</v>
      </c>
      <c r="D91" s="103"/>
      <c r="E91" s="103"/>
      <c r="F91" s="103"/>
      <c r="G91" s="104"/>
      <c r="H91" s="53">
        <v>0.05</v>
      </c>
      <c r="I91" s="59">
        <f>$I$92/$H$92*H91</f>
        <v>0</v>
      </c>
      <c r="J91" s="67"/>
      <c r="K91" s="66"/>
    </row>
    <row r="92" spans="2:11" ht="15">
      <c r="B92" s="86" t="s">
        <v>2</v>
      </c>
      <c r="C92" s="87"/>
      <c r="D92" s="87"/>
      <c r="E92" s="87"/>
      <c r="F92" s="87"/>
      <c r="G92" s="88"/>
      <c r="H92" s="64">
        <f>SUM(H89:H91)</f>
        <v>0.14250000000000002</v>
      </c>
      <c r="I92" s="62">
        <f>ROUND(((I78)*$H$86)/(1-$H$86),2)</f>
        <v>0</v>
      </c>
      <c r="J92" s="67"/>
      <c r="K92" s="66"/>
    </row>
    <row r="93" spans="10:11" ht="15">
      <c r="J93" s="65"/>
      <c r="K93" s="66"/>
    </row>
    <row r="94" spans="2:11" ht="15">
      <c r="B94" s="86" t="s">
        <v>50</v>
      </c>
      <c r="C94" s="87"/>
      <c r="D94" s="87"/>
      <c r="E94" s="87"/>
      <c r="F94" s="87"/>
      <c r="G94" s="87"/>
      <c r="H94" s="88"/>
      <c r="I94" s="62">
        <f>I92+I86</f>
        <v>0</v>
      </c>
      <c r="K94" s="58"/>
    </row>
    <row r="95" ht="15">
      <c r="K95" s="58"/>
    </row>
    <row r="96" spans="2:11" ht="15">
      <c r="B96" s="92" t="s">
        <v>70</v>
      </c>
      <c r="C96" s="92"/>
      <c r="D96" s="92"/>
      <c r="E96" s="92"/>
      <c r="F96" s="92"/>
      <c r="G96" s="92"/>
      <c r="H96" s="92"/>
      <c r="I96" s="92"/>
      <c r="K96" s="58"/>
    </row>
    <row r="97" ht="15">
      <c r="K97" s="58"/>
    </row>
    <row r="98" spans="2:11" ht="15">
      <c r="B98" s="86" t="s">
        <v>71</v>
      </c>
      <c r="C98" s="87"/>
      <c r="D98" s="87"/>
      <c r="E98" s="87"/>
      <c r="F98" s="87"/>
      <c r="G98" s="87"/>
      <c r="H98" s="88"/>
      <c r="I98" s="62">
        <f>I63+I71+I86</f>
        <v>0</v>
      </c>
      <c r="K98" s="58"/>
    </row>
    <row r="99" spans="2:11" ht="15">
      <c r="B99" s="68"/>
      <c r="C99" s="68"/>
      <c r="D99" s="68"/>
      <c r="E99" s="68"/>
      <c r="F99" s="68"/>
      <c r="G99" s="68"/>
      <c r="H99" s="69"/>
      <c r="K99" s="58"/>
    </row>
    <row r="100" spans="2:11" ht="15">
      <c r="B100" s="86" t="s">
        <v>72</v>
      </c>
      <c r="C100" s="87"/>
      <c r="D100" s="87"/>
      <c r="E100" s="87"/>
      <c r="F100" s="87"/>
      <c r="G100" s="87"/>
      <c r="H100" s="88"/>
      <c r="I100" s="62">
        <f>I78+I92</f>
        <v>0</v>
      </c>
      <c r="K100" s="58"/>
    </row>
    <row r="101" spans="2:11" ht="15">
      <c r="B101" s="68"/>
      <c r="C101" s="68"/>
      <c r="D101" s="68"/>
      <c r="E101" s="68"/>
      <c r="F101" s="68"/>
      <c r="G101" s="68"/>
      <c r="H101" s="69"/>
      <c r="K101" s="58"/>
    </row>
    <row r="102" spans="2:11" ht="15">
      <c r="B102" s="86" t="s">
        <v>51</v>
      </c>
      <c r="C102" s="87"/>
      <c r="D102" s="87"/>
      <c r="E102" s="87"/>
      <c r="F102" s="87"/>
      <c r="G102" s="87"/>
      <c r="H102" s="88"/>
      <c r="I102" s="62">
        <f>I63+I71+I78+I94</f>
        <v>0</v>
      </c>
      <c r="K102" s="58"/>
    </row>
  </sheetData>
  <sheetProtection password="DFA0" sheet="1"/>
  <mergeCells count="77">
    <mergeCell ref="C85:G85"/>
    <mergeCell ref="B86:G86"/>
    <mergeCell ref="B78:H78"/>
    <mergeCell ref="B80:I80"/>
    <mergeCell ref="B100:H100"/>
    <mergeCell ref="B98:H98"/>
    <mergeCell ref="C88:G88"/>
    <mergeCell ref="C82:G82"/>
    <mergeCell ref="C83:G83"/>
    <mergeCell ref="C84:G84"/>
    <mergeCell ref="B94:H94"/>
    <mergeCell ref="B96:I96"/>
    <mergeCell ref="C69:H69"/>
    <mergeCell ref="C70:H70"/>
    <mergeCell ref="B73:I73"/>
    <mergeCell ref="B102:H102"/>
    <mergeCell ref="C89:G89"/>
    <mergeCell ref="C90:G90"/>
    <mergeCell ref="C91:G91"/>
    <mergeCell ref="B92:G92"/>
    <mergeCell ref="C76:H76"/>
    <mergeCell ref="C77:H77"/>
    <mergeCell ref="B61:H61"/>
    <mergeCell ref="B63:H63"/>
    <mergeCell ref="B65:I65"/>
    <mergeCell ref="C67:H67"/>
    <mergeCell ref="C68:H68"/>
    <mergeCell ref="B71:H71"/>
    <mergeCell ref="C60:H60"/>
    <mergeCell ref="C51:G51"/>
    <mergeCell ref="C52:G52"/>
    <mergeCell ref="C48:G48"/>
    <mergeCell ref="C75:H75"/>
    <mergeCell ref="C58:H58"/>
    <mergeCell ref="C54:G54"/>
    <mergeCell ref="B55:G55"/>
    <mergeCell ref="C57:H57"/>
    <mergeCell ref="C59:H59"/>
    <mergeCell ref="C53:G53"/>
    <mergeCell ref="C38:G38"/>
    <mergeCell ref="C40:G40"/>
    <mergeCell ref="C41:G41"/>
    <mergeCell ref="C42:G42"/>
    <mergeCell ref="C43:G43"/>
    <mergeCell ref="C44:G44"/>
    <mergeCell ref="B45:G45"/>
    <mergeCell ref="C49:G49"/>
    <mergeCell ref="C50:G50"/>
    <mergeCell ref="B30:G30"/>
    <mergeCell ref="C32:G32"/>
    <mergeCell ref="C47:G47"/>
    <mergeCell ref="C34:G34"/>
    <mergeCell ref="C35:G35"/>
    <mergeCell ref="B36:G36"/>
    <mergeCell ref="B14:I14"/>
    <mergeCell ref="C26:G26"/>
    <mergeCell ref="C18:G18"/>
    <mergeCell ref="C25:G25"/>
    <mergeCell ref="C27:G27"/>
    <mergeCell ref="C29:G29"/>
    <mergeCell ref="B12:H12"/>
    <mergeCell ref="C39:G39"/>
    <mergeCell ref="C16:G16"/>
    <mergeCell ref="C17:H17"/>
    <mergeCell ref="C33:G33"/>
    <mergeCell ref="B19:H19"/>
    <mergeCell ref="C21:G21"/>
    <mergeCell ref="C22:G22"/>
    <mergeCell ref="C23:G23"/>
    <mergeCell ref="C24:G24"/>
    <mergeCell ref="B9:I9"/>
    <mergeCell ref="B10:I10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2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57421875" style="37" customWidth="1"/>
    <col min="2" max="2" width="5.57421875" style="37" customWidth="1"/>
    <col min="3" max="3" width="45.8515625" style="37" customWidth="1"/>
    <col min="4" max="7" width="9.140625" style="37" customWidth="1"/>
    <col min="8" max="8" width="10.57421875" style="37" bestFit="1" customWidth="1"/>
    <col min="9" max="9" width="14.7109375" style="37" customWidth="1"/>
    <col min="10" max="16384" width="9.140625" style="37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85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54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43" t="s">
        <v>143</v>
      </c>
      <c r="C8" s="144"/>
      <c r="D8" s="144"/>
      <c r="E8" s="144"/>
      <c r="F8" s="144"/>
      <c r="G8" s="144"/>
      <c r="H8" s="144"/>
      <c r="I8" s="145"/>
    </row>
    <row r="9" spans="1:9" ht="15">
      <c r="A9" s="1"/>
      <c r="B9" s="143" t="s">
        <v>139</v>
      </c>
      <c r="C9" s="144"/>
      <c r="D9" s="144"/>
      <c r="E9" s="144"/>
      <c r="F9" s="144"/>
      <c r="G9" s="144"/>
      <c r="H9" s="144"/>
      <c r="I9" s="145"/>
    </row>
    <row r="10" spans="1:9" ht="15">
      <c r="A10" s="1"/>
      <c r="B10" s="156" t="s">
        <v>82</v>
      </c>
      <c r="C10" s="157"/>
      <c r="D10" s="157"/>
      <c r="E10" s="157"/>
      <c r="F10" s="157"/>
      <c r="G10" s="157"/>
      <c r="H10" s="157"/>
      <c r="I10" s="158"/>
    </row>
    <row r="11" spans="1:9" ht="15.75" thickBot="1">
      <c r="A11" s="1"/>
      <c r="B11" s="6"/>
      <c r="C11" s="6"/>
      <c r="D11" s="6"/>
      <c r="E11" s="6"/>
      <c r="F11" s="6"/>
      <c r="G11" s="6"/>
      <c r="H11" s="7"/>
      <c r="I11" s="6"/>
    </row>
    <row r="12" spans="1:9" ht="15.75" thickBot="1">
      <c r="A12" s="1"/>
      <c r="B12" s="121" t="s">
        <v>52</v>
      </c>
      <c r="C12" s="122"/>
      <c r="D12" s="122"/>
      <c r="E12" s="122"/>
      <c r="F12" s="122"/>
      <c r="G12" s="122"/>
      <c r="H12" s="122"/>
      <c r="I12" s="32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1:9" ht="15">
      <c r="A15" s="1"/>
      <c r="B15" s="2"/>
      <c r="C15" s="1"/>
      <c r="D15" s="1"/>
      <c r="E15" s="1"/>
      <c r="F15" s="1"/>
      <c r="G15" s="1"/>
      <c r="H15" s="3"/>
      <c r="I15" s="5"/>
    </row>
    <row r="16" spans="1:9" ht="15">
      <c r="A16" s="1"/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1:9" ht="15">
      <c r="A17" s="1"/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$I$12/180*150</f>
        <v>0</v>
      </c>
    </row>
    <row r="18" spans="1:9" ht="15">
      <c r="A18" s="1"/>
      <c r="B18" s="8"/>
      <c r="C18" s="124"/>
      <c r="D18" s="125"/>
      <c r="E18" s="125"/>
      <c r="F18" s="125"/>
      <c r="G18" s="126"/>
      <c r="H18" s="13"/>
      <c r="I18" s="12"/>
    </row>
    <row r="19" spans="1:9" ht="15">
      <c r="A19" s="1"/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1:9" ht="15">
      <c r="A20" s="1"/>
      <c r="B20" s="2"/>
      <c r="C20" s="1"/>
      <c r="D20" s="1"/>
      <c r="E20" s="1"/>
      <c r="F20" s="1"/>
      <c r="G20" s="1"/>
      <c r="H20" s="3"/>
      <c r="I20" s="5"/>
    </row>
    <row r="21" spans="1:9" ht="15">
      <c r="A21" s="1"/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1:9" ht="15">
      <c r="A22" s="1"/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1:9" ht="15">
      <c r="A23" s="1"/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1:9" ht="15">
      <c r="A24" s="1"/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1:9" ht="15">
      <c r="A25" s="1"/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1:9" ht="15">
      <c r="A26" s="1"/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1:9" ht="15">
      <c r="A27" s="1"/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1:9" ht="15">
      <c r="A28" s="1"/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1:9" ht="15">
      <c r="A29" s="1"/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1:9" ht="15">
      <c r="A30" s="1"/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1:9" ht="15">
      <c r="A31" s="1"/>
      <c r="B31" s="2"/>
      <c r="C31" s="1"/>
      <c r="D31" s="1"/>
      <c r="E31" s="1"/>
      <c r="F31" s="1"/>
      <c r="G31" s="1"/>
      <c r="H31" s="3"/>
      <c r="I31" s="5"/>
    </row>
    <row r="32" spans="1:9" ht="15">
      <c r="A32" s="1"/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1:9" ht="15">
      <c r="A33" s="1"/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1:9" ht="15">
      <c r="A34" s="1"/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1:9" ht="15">
      <c r="A35" s="1"/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1:9" ht="15">
      <c r="A36" s="1"/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1:9" ht="15">
      <c r="A37" s="1"/>
      <c r="B37" s="2"/>
      <c r="C37" s="1"/>
      <c r="D37" s="1"/>
      <c r="E37" s="1"/>
      <c r="F37" s="1"/>
      <c r="G37" s="1"/>
      <c r="H37" s="3"/>
      <c r="I37" s="5"/>
    </row>
    <row r="38" spans="1:9" ht="15">
      <c r="A38" s="1"/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1:9" ht="15">
      <c r="A39" s="1"/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1:9" ht="15">
      <c r="A40" s="1"/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1:9" ht="15">
      <c r="A41" s="1"/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1:9" ht="15">
      <c r="A42" s="1"/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1:9" ht="15">
      <c r="A43" s="1"/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1:9" ht="15">
      <c r="A44" s="1"/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1:9" ht="15">
      <c r="A45" s="1"/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1:9" ht="15">
      <c r="A46" s="1"/>
      <c r="B46" s="1"/>
      <c r="C46" s="1"/>
      <c r="D46" s="1"/>
      <c r="E46" s="1"/>
      <c r="F46" s="1"/>
      <c r="G46" s="1"/>
      <c r="H46" s="3"/>
      <c r="I46" s="5"/>
    </row>
    <row r="47" spans="1:9" ht="15">
      <c r="A47" s="1"/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1:9" ht="15">
      <c r="A48" s="1"/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1:9" ht="15">
      <c r="A49" s="1"/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1:9" ht="15">
      <c r="A50" s="1"/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1:9" ht="15">
      <c r="A51" s="1"/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1:9" ht="15">
      <c r="A52" s="1"/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1:9" ht="15">
      <c r="A53" s="1"/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1:9" ht="15">
      <c r="A54" s="1"/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1:9" ht="15">
      <c r="A55" s="1"/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1:9" ht="15">
      <c r="A56" s="1"/>
      <c r="B56" s="2"/>
      <c r="C56" s="1"/>
      <c r="D56" s="1"/>
      <c r="E56" s="1"/>
      <c r="F56" s="1"/>
      <c r="G56" s="1"/>
      <c r="H56" s="3"/>
      <c r="I56" s="5"/>
    </row>
    <row r="57" spans="1:9" ht="15">
      <c r="A57" s="1"/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1:9" ht="15">
      <c r="A58" s="1"/>
      <c r="B58" s="30">
        <v>1</v>
      </c>
      <c r="C58" s="130" t="s">
        <v>63</v>
      </c>
      <c r="D58" s="131"/>
      <c r="E58" s="131"/>
      <c r="F58" s="131"/>
      <c r="G58" s="131"/>
      <c r="H58" s="132"/>
      <c r="I58" s="31">
        <v>0</v>
      </c>
    </row>
    <row r="59" spans="1:9" ht="15">
      <c r="A59" s="1"/>
      <c r="B59" s="30">
        <v>2</v>
      </c>
      <c r="C59" s="130"/>
      <c r="D59" s="131"/>
      <c r="E59" s="131"/>
      <c r="F59" s="131"/>
      <c r="G59" s="131"/>
      <c r="H59" s="132"/>
      <c r="I59" s="31"/>
    </row>
    <row r="60" spans="1:9" ht="15">
      <c r="A60" s="1"/>
      <c r="B60" s="30">
        <v>3</v>
      </c>
      <c r="C60" s="130"/>
      <c r="D60" s="131"/>
      <c r="E60" s="131"/>
      <c r="F60" s="131"/>
      <c r="G60" s="131"/>
      <c r="H60" s="132"/>
      <c r="I60" s="31"/>
    </row>
    <row r="61" spans="1:9" ht="15">
      <c r="A61" s="1"/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1:9" ht="15">
      <c r="A62" s="1"/>
      <c r="B62" s="2"/>
      <c r="C62" s="1"/>
      <c r="D62" s="1"/>
      <c r="E62" s="1"/>
      <c r="F62" s="1"/>
      <c r="G62" s="1"/>
      <c r="H62" s="3"/>
      <c r="I62" s="5"/>
    </row>
    <row r="63" spans="1:9" ht="15">
      <c r="A63" s="1"/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1:9" ht="15">
      <c r="A64" s="1"/>
      <c r="B64" s="2"/>
      <c r="C64" s="1"/>
      <c r="D64" s="1"/>
      <c r="E64" s="1"/>
      <c r="F64" s="1"/>
      <c r="G64" s="1"/>
      <c r="H64" s="3"/>
      <c r="I64" s="5"/>
    </row>
    <row r="65" spans="1:9" ht="15">
      <c r="A65" s="1"/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1:9" ht="15">
      <c r="A66" s="1"/>
      <c r="B66" s="2"/>
      <c r="C66" s="1"/>
      <c r="D66" s="1"/>
      <c r="E66" s="1"/>
      <c r="F66" s="1"/>
      <c r="G66" s="1"/>
      <c r="H66" s="3"/>
      <c r="I66" s="5"/>
    </row>
    <row r="67" spans="1:9" ht="15">
      <c r="A67" s="1"/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1:9" ht="15">
      <c r="A68" s="1"/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1:9" ht="15">
      <c r="A69" s="1"/>
      <c r="B69" s="30">
        <v>2</v>
      </c>
      <c r="C69" s="130" t="s">
        <v>35</v>
      </c>
      <c r="D69" s="131"/>
      <c r="E69" s="131"/>
      <c r="F69" s="131"/>
      <c r="G69" s="131"/>
      <c r="H69" s="132"/>
      <c r="I69" s="31">
        <v>0</v>
      </c>
    </row>
    <row r="70" spans="1:9" ht="15">
      <c r="A70" s="1"/>
      <c r="B70" s="30">
        <v>3</v>
      </c>
      <c r="C70" s="130" t="s">
        <v>36</v>
      </c>
      <c r="D70" s="131"/>
      <c r="E70" s="131"/>
      <c r="F70" s="131"/>
      <c r="G70" s="131"/>
      <c r="H70" s="132"/>
      <c r="I70" s="31">
        <v>0</v>
      </c>
    </row>
    <row r="71" spans="1:9" ht="15">
      <c r="A71" s="1"/>
      <c r="B71" s="121" t="s">
        <v>37</v>
      </c>
      <c r="C71" s="122"/>
      <c r="D71" s="122"/>
      <c r="E71" s="122"/>
      <c r="F71" s="122"/>
      <c r="G71" s="122"/>
      <c r="H71" s="123"/>
      <c r="I71" s="14">
        <f>SUM(I68:I70)</f>
        <v>0</v>
      </c>
    </row>
    <row r="72" spans="1:9" ht="15">
      <c r="A72" s="1"/>
      <c r="B72" s="2"/>
      <c r="C72" s="1"/>
      <c r="D72" s="1"/>
      <c r="E72" s="1"/>
      <c r="F72" s="1"/>
      <c r="G72" s="1"/>
      <c r="H72" s="3"/>
      <c r="I72" s="5"/>
    </row>
    <row r="73" spans="1:9" ht="15">
      <c r="A73" s="1"/>
      <c r="B73" s="127" t="s">
        <v>38</v>
      </c>
      <c r="C73" s="128"/>
      <c r="D73" s="128"/>
      <c r="E73" s="128"/>
      <c r="F73" s="128"/>
      <c r="G73" s="128"/>
      <c r="H73" s="128"/>
      <c r="I73" s="129"/>
    </row>
    <row r="74" spans="1:9" ht="15">
      <c r="A74" s="1"/>
      <c r="B74" s="2"/>
      <c r="C74" s="1"/>
      <c r="D74" s="1"/>
      <c r="E74" s="1"/>
      <c r="F74" s="1"/>
      <c r="G74" s="1"/>
      <c r="H74" s="3"/>
      <c r="I74" s="5"/>
    </row>
    <row r="75" spans="1:9" ht="15">
      <c r="A75" s="1"/>
      <c r="B75" s="8" t="s">
        <v>15</v>
      </c>
      <c r="C75" s="121" t="s">
        <v>41</v>
      </c>
      <c r="D75" s="122"/>
      <c r="E75" s="122"/>
      <c r="F75" s="122"/>
      <c r="G75" s="122"/>
      <c r="H75" s="123"/>
      <c r="I75" s="10" t="s">
        <v>4</v>
      </c>
    </row>
    <row r="76" spans="1:9" ht="15">
      <c r="A76" s="1"/>
      <c r="B76" s="30">
        <v>1</v>
      </c>
      <c r="C76" s="130" t="s">
        <v>40</v>
      </c>
      <c r="D76" s="131"/>
      <c r="E76" s="131"/>
      <c r="F76" s="131"/>
      <c r="G76" s="131"/>
      <c r="H76" s="132"/>
      <c r="I76" s="31">
        <v>0</v>
      </c>
    </row>
    <row r="77" spans="1:9" ht="15">
      <c r="A77" s="1"/>
      <c r="B77" s="30">
        <v>2</v>
      </c>
      <c r="C77" s="130" t="s">
        <v>75</v>
      </c>
      <c r="D77" s="131"/>
      <c r="E77" s="131"/>
      <c r="F77" s="131"/>
      <c r="G77" s="131"/>
      <c r="H77" s="132"/>
      <c r="I77" s="31">
        <v>0</v>
      </c>
    </row>
    <row r="78" spans="1:9" ht="15">
      <c r="A78" s="1"/>
      <c r="B78" s="134" t="s">
        <v>39</v>
      </c>
      <c r="C78" s="135"/>
      <c r="D78" s="135"/>
      <c r="E78" s="135"/>
      <c r="F78" s="135"/>
      <c r="G78" s="135"/>
      <c r="H78" s="136"/>
      <c r="I78" s="14">
        <f>SUM(I76:I77)</f>
        <v>0</v>
      </c>
    </row>
    <row r="79" spans="1:9" ht="15">
      <c r="A79" s="1"/>
      <c r="B79" s="2"/>
      <c r="C79" s="1"/>
      <c r="D79" s="1"/>
      <c r="E79" s="1"/>
      <c r="F79" s="1"/>
      <c r="G79" s="1"/>
      <c r="H79" s="3"/>
      <c r="I79" s="5"/>
    </row>
    <row r="80" spans="1:9" ht="15">
      <c r="A80" s="1"/>
      <c r="B80" s="127" t="s">
        <v>46</v>
      </c>
      <c r="C80" s="128"/>
      <c r="D80" s="128"/>
      <c r="E80" s="128"/>
      <c r="F80" s="128"/>
      <c r="G80" s="128"/>
      <c r="H80" s="128"/>
      <c r="I80" s="129"/>
    </row>
    <row r="81" spans="1:9" ht="15">
      <c r="A81" s="1"/>
      <c r="B81" s="2"/>
      <c r="C81" s="1"/>
      <c r="D81" s="1"/>
      <c r="E81" s="1"/>
      <c r="F81" s="1"/>
      <c r="G81" s="1"/>
      <c r="H81" s="3"/>
      <c r="I81" s="5"/>
    </row>
    <row r="82" spans="1:9" ht="15">
      <c r="A82" s="1"/>
      <c r="B82" s="8" t="s">
        <v>15</v>
      </c>
      <c r="C82" s="121" t="s">
        <v>57</v>
      </c>
      <c r="D82" s="122"/>
      <c r="E82" s="122"/>
      <c r="F82" s="122"/>
      <c r="G82" s="123"/>
      <c r="H82" s="9" t="s">
        <v>3</v>
      </c>
      <c r="I82" s="10" t="s">
        <v>4</v>
      </c>
    </row>
    <row r="83" spans="1:9" ht="15">
      <c r="A83" s="1"/>
      <c r="B83" s="8">
        <v>1</v>
      </c>
      <c r="C83" s="124" t="s">
        <v>47</v>
      </c>
      <c r="D83" s="125"/>
      <c r="E83" s="125"/>
      <c r="F83" s="125"/>
      <c r="G83" s="126"/>
      <c r="H83" s="73">
        <v>0.076</v>
      </c>
      <c r="I83" s="12">
        <f>$I$86/$H$86*H83</f>
        <v>0</v>
      </c>
    </row>
    <row r="84" spans="1:9" ht="15">
      <c r="A84" s="1"/>
      <c r="B84" s="8">
        <v>2</v>
      </c>
      <c r="C84" s="124" t="s">
        <v>48</v>
      </c>
      <c r="D84" s="125"/>
      <c r="E84" s="125"/>
      <c r="F84" s="125"/>
      <c r="G84" s="126"/>
      <c r="H84" s="73">
        <v>0.0165</v>
      </c>
      <c r="I84" s="12">
        <f>$I$86/$H$86*H84</f>
        <v>0</v>
      </c>
    </row>
    <row r="85" spans="1:9" ht="15">
      <c r="A85" s="1"/>
      <c r="B85" s="8">
        <v>3</v>
      </c>
      <c r="C85" s="124" t="s">
        <v>49</v>
      </c>
      <c r="D85" s="125"/>
      <c r="E85" s="125"/>
      <c r="F85" s="125"/>
      <c r="G85" s="126"/>
      <c r="H85" s="13">
        <v>0.05</v>
      </c>
      <c r="I85" s="12">
        <f>$I$86/$H$86*H85</f>
        <v>0</v>
      </c>
    </row>
    <row r="86" spans="1:9" ht="15">
      <c r="A86" s="1"/>
      <c r="B86" s="121" t="s">
        <v>2</v>
      </c>
      <c r="C86" s="122"/>
      <c r="D86" s="122"/>
      <c r="E86" s="122"/>
      <c r="F86" s="122"/>
      <c r="G86" s="123"/>
      <c r="H86" s="16">
        <f>SUM(H83:H85)</f>
        <v>0.14250000000000002</v>
      </c>
      <c r="I86" s="14">
        <f>ROUND(((I63+I71)*$H$86)/(1-$H$86),2)</f>
        <v>0</v>
      </c>
    </row>
    <row r="87" spans="1:9" ht="15">
      <c r="A87" s="1"/>
      <c r="B87" s="2"/>
      <c r="C87" s="1"/>
      <c r="D87" s="1"/>
      <c r="E87" s="1"/>
      <c r="F87" s="1"/>
      <c r="G87" s="1"/>
      <c r="H87" s="3"/>
      <c r="I87" s="5"/>
    </row>
    <row r="88" spans="1:9" ht="15">
      <c r="A88" s="1"/>
      <c r="B88" s="8" t="s">
        <v>15</v>
      </c>
      <c r="C88" s="121" t="s">
        <v>58</v>
      </c>
      <c r="D88" s="122"/>
      <c r="E88" s="122"/>
      <c r="F88" s="122"/>
      <c r="G88" s="123"/>
      <c r="H88" s="9" t="s">
        <v>3</v>
      </c>
      <c r="I88" s="10" t="s">
        <v>4</v>
      </c>
    </row>
    <row r="89" spans="1:9" ht="15">
      <c r="A89" s="1"/>
      <c r="B89" s="8">
        <v>1</v>
      </c>
      <c r="C89" s="124" t="s">
        <v>47</v>
      </c>
      <c r="D89" s="125"/>
      <c r="E89" s="125"/>
      <c r="F89" s="125"/>
      <c r="G89" s="126"/>
      <c r="H89" s="73">
        <v>0.076</v>
      </c>
      <c r="I89" s="12">
        <f>$I$92/$H$92*H89</f>
        <v>0</v>
      </c>
    </row>
    <row r="90" spans="1:9" ht="15">
      <c r="A90" s="1"/>
      <c r="B90" s="8">
        <v>2</v>
      </c>
      <c r="C90" s="124" t="s">
        <v>48</v>
      </c>
      <c r="D90" s="125"/>
      <c r="E90" s="125"/>
      <c r="F90" s="125"/>
      <c r="G90" s="126"/>
      <c r="H90" s="73">
        <v>0.0165</v>
      </c>
      <c r="I90" s="12">
        <f>$I$92/$H$92*H90</f>
        <v>0</v>
      </c>
    </row>
    <row r="91" spans="1:9" ht="15">
      <c r="A91" s="1"/>
      <c r="B91" s="8">
        <v>3</v>
      </c>
      <c r="C91" s="124" t="s">
        <v>49</v>
      </c>
      <c r="D91" s="125"/>
      <c r="E91" s="125"/>
      <c r="F91" s="125"/>
      <c r="G91" s="126"/>
      <c r="H91" s="13">
        <v>0.05</v>
      </c>
      <c r="I91" s="12">
        <f>$I$92/$H$92*H91</f>
        <v>0</v>
      </c>
    </row>
    <row r="92" spans="1:9" ht="15">
      <c r="A92" s="1"/>
      <c r="B92" s="121" t="s">
        <v>2</v>
      </c>
      <c r="C92" s="122"/>
      <c r="D92" s="122"/>
      <c r="E92" s="122"/>
      <c r="F92" s="122"/>
      <c r="G92" s="123"/>
      <c r="H92" s="16">
        <f>SUM(H89:H91)</f>
        <v>0.14250000000000002</v>
      </c>
      <c r="I92" s="14">
        <f>ROUND(((I78)*$H$86)/(1-$H$86),2)</f>
        <v>0</v>
      </c>
    </row>
    <row r="93" spans="1:9" ht="15">
      <c r="A93" s="1"/>
      <c r="B93" s="2"/>
      <c r="C93" s="1"/>
      <c r="D93" s="1"/>
      <c r="E93" s="1"/>
      <c r="F93" s="1"/>
      <c r="G93" s="1"/>
      <c r="H93" s="3"/>
      <c r="I93" s="5"/>
    </row>
    <row r="94" spans="1:9" ht="15">
      <c r="A94" s="1"/>
      <c r="B94" s="121" t="s">
        <v>50</v>
      </c>
      <c r="C94" s="122"/>
      <c r="D94" s="122"/>
      <c r="E94" s="122"/>
      <c r="F94" s="122"/>
      <c r="G94" s="122"/>
      <c r="H94" s="123"/>
      <c r="I94" s="14">
        <f>I92+I86</f>
        <v>0</v>
      </c>
    </row>
    <row r="95" spans="1:9" ht="15">
      <c r="A95" s="1"/>
      <c r="B95" s="2"/>
      <c r="C95" s="1"/>
      <c r="D95" s="1"/>
      <c r="E95" s="1"/>
      <c r="F95" s="1"/>
      <c r="G95" s="1"/>
      <c r="H95" s="3"/>
      <c r="I95" s="5"/>
    </row>
    <row r="96" spans="1:9" ht="15">
      <c r="A96" s="1"/>
      <c r="B96" s="127" t="s">
        <v>70</v>
      </c>
      <c r="C96" s="128"/>
      <c r="D96" s="128"/>
      <c r="E96" s="128"/>
      <c r="F96" s="128"/>
      <c r="G96" s="128"/>
      <c r="H96" s="128"/>
      <c r="I96" s="129"/>
    </row>
    <row r="97" spans="1:9" ht="15">
      <c r="A97" s="1"/>
      <c r="B97" s="2"/>
      <c r="C97" s="1"/>
      <c r="D97" s="1"/>
      <c r="E97" s="1"/>
      <c r="F97" s="1"/>
      <c r="G97" s="1"/>
      <c r="H97" s="3"/>
      <c r="I97" s="5"/>
    </row>
    <row r="98" spans="1:9" ht="15">
      <c r="A98" s="1"/>
      <c r="B98" s="121" t="s">
        <v>71</v>
      </c>
      <c r="C98" s="122"/>
      <c r="D98" s="122"/>
      <c r="E98" s="122"/>
      <c r="F98" s="122"/>
      <c r="G98" s="122"/>
      <c r="H98" s="123"/>
      <c r="I98" s="14">
        <f>I63+I71+I86</f>
        <v>0</v>
      </c>
    </row>
    <row r="99" spans="1:9" ht="15">
      <c r="A99" s="1"/>
      <c r="B99" s="17"/>
      <c r="C99" s="17"/>
      <c r="D99" s="17"/>
      <c r="E99" s="17"/>
      <c r="F99" s="17"/>
      <c r="G99" s="17"/>
      <c r="H99" s="18"/>
      <c r="I99" s="5"/>
    </row>
    <row r="100" spans="1:9" ht="15">
      <c r="A100" s="1"/>
      <c r="B100" s="121" t="s">
        <v>72</v>
      </c>
      <c r="C100" s="122"/>
      <c r="D100" s="122"/>
      <c r="E100" s="122"/>
      <c r="F100" s="122"/>
      <c r="G100" s="122"/>
      <c r="H100" s="123"/>
      <c r="I100" s="14">
        <f>I78+I92</f>
        <v>0</v>
      </c>
    </row>
    <row r="101" spans="1:9" ht="15">
      <c r="A101" s="1"/>
      <c r="B101" s="17"/>
      <c r="C101" s="17"/>
      <c r="D101" s="17"/>
      <c r="E101" s="17"/>
      <c r="F101" s="17"/>
      <c r="G101" s="17"/>
      <c r="H101" s="18"/>
      <c r="I101" s="5"/>
    </row>
    <row r="102" spans="1:9" ht="15">
      <c r="A102" s="1"/>
      <c r="B102" s="121" t="s">
        <v>51</v>
      </c>
      <c r="C102" s="122"/>
      <c r="D102" s="122"/>
      <c r="E102" s="122"/>
      <c r="F102" s="122"/>
      <c r="G102" s="122"/>
      <c r="H102" s="123"/>
      <c r="I102" s="14">
        <f>I63+I71+I78+I94</f>
        <v>0</v>
      </c>
    </row>
  </sheetData>
  <sheetProtection password="DFA0" sheet="1"/>
  <mergeCells count="77">
    <mergeCell ref="B100:H100"/>
    <mergeCell ref="B94:H94"/>
    <mergeCell ref="C68:H68"/>
    <mergeCell ref="B73:I73"/>
    <mergeCell ref="C75:H75"/>
    <mergeCell ref="C76:H76"/>
    <mergeCell ref="B98:H98"/>
    <mergeCell ref="B102:H102"/>
    <mergeCell ref="C89:G89"/>
    <mergeCell ref="C90:G90"/>
    <mergeCell ref="C91:G91"/>
    <mergeCell ref="B92:G92"/>
    <mergeCell ref="B96:I96"/>
    <mergeCell ref="C85:G85"/>
    <mergeCell ref="B86:G86"/>
    <mergeCell ref="C88:G88"/>
    <mergeCell ref="B80:I80"/>
    <mergeCell ref="C82:G82"/>
    <mergeCell ref="C83:G83"/>
    <mergeCell ref="C84:G84"/>
    <mergeCell ref="C57:H57"/>
    <mergeCell ref="C59:H59"/>
    <mergeCell ref="C60:H60"/>
    <mergeCell ref="C69:H69"/>
    <mergeCell ref="C77:H77"/>
    <mergeCell ref="B78:H78"/>
    <mergeCell ref="B61:H61"/>
    <mergeCell ref="B63:H63"/>
    <mergeCell ref="B65:I65"/>
    <mergeCell ref="C67:H67"/>
    <mergeCell ref="B45:G45"/>
    <mergeCell ref="C70:H70"/>
    <mergeCell ref="C49:G49"/>
    <mergeCell ref="C50:G50"/>
    <mergeCell ref="C51:G51"/>
    <mergeCell ref="C52:G52"/>
    <mergeCell ref="C53:G53"/>
    <mergeCell ref="C58:H58"/>
    <mergeCell ref="C54:G54"/>
    <mergeCell ref="B55:G55"/>
    <mergeCell ref="B30:G30"/>
    <mergeCell ref="C32:G32"/>
    <mergeCell ref="C47:G47"/>
    <mergeCell ref="C34:G34"/>
    <mergeCell ref="C35:G35"/>
    <mergeCell ref="B36:G36"/>
    <mergeCell ref="C38:G38"/>
    <mergeCell ref="C40:G40"/>
    <mergeCell ref="C41:G41"/>
    <mergeCell ref="C42:G42"/>
    <mergeCell ref="C24:G24"/>
    <mergeCell ref="B14:I14"/>
    <mergeCell ref="C26:G26"/>
    <mergeCell ref="C18:G18"/>
    <mergeCell ref="B71:H71"/>
    <mergeCell ref="C44:G44"/>
    <mergeCell ref="C25:G25"/>
    <mergeCell ref="C48:G48"/>
    <mergeCell ref="C27:G27"/>
    <mergeCell ref="C29:G29"/>
    <mergeCell ref="C43:G43"/>
    <mergeCell ref="B12:H12"/>
    <mergeCell ref="C39:G39"/>
    <mergeCell ref="C16:G16"/>
    <mergeCell ref="C17:H17"/>
    <mergeCell ref="C33:G33"/>
    <mergeCell ref="B19:H19"/>
    <mergeCell ref="C21:G21"/>
    <mergeCell ref="C22:G22"/>
    <mergeCell ref="C23:G23"/>
    <mergeCell ref="B9:I9"/>
    <mergeCell ref="B10:I10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2"/>
  <sheetViews>
    <sheetView tabSelected="1" zoomScalePageLayoutView="0" workbookViewId="0" topLeftCell="A1">
      <selection activeCell="B8" sqref="B8:I8"/>
    </sheetView>
  </sheetViews>
  <sheetFormatPr defaultColWidth="9.140625" defaultRowHeight="15"/>
  <cols>
    <col min="1" max="1" width="1.8515625" style="37" customWidth="1"/>
    <col min="2" max="2" width="4.00390625" style="37" customWidth="1"/>
    <col min="3" max="3" width="47.7109375" style="37" customWidth="1"/>
    <col min="4" max="7" width="9.140625" style="37" customWidth="1"/>
    <col min="8" max="8" width="12.00390625" style="37" customWidth="1"/>
    <col min="9" max="9" width="13.7109375" style="37" customWidth="1"/>
    <col min="10" max="16384" width="9.140625" style="37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86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54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43" t="s">
        <v>144</v>
      </c>
      <c r="C8" s="144"/>
      <c r="D8" s="144"/>
      <c r="E8" s="144"/>
      <c r="F8" s="144"/>
      <c r="G8" s="144"/>
      <c r="H8" s="144"/>
      <c r="I8" s="145"/>
    </row>
    <row r="9" spans="1:9" ht="15">
      <c r="A9" s="1"/>
      <c r="B9" s="143" t="s">
        <v>140</v>
      </c>
      <c r="C9" s="144"/>
      <c r="D9" s="144"/>
      <c r="E9" s="144"/>
      <c r="F9" s="144"/>
      <c r="G9" s="144"/>
      <c r="H9" s="144"/>
      <c r="I9" s="145"/>
    </row>
    <row r="10" spans="1:9" ht="15">
      <c r="A10" s="1"/>
      <c r="B10" s="156" t="s">
        <v>83</v>
      </c>
      <c r="C10" s="138"/>
      <c r="D10" s="138"/>
      <c r="E10" s="138"/>
      <c r="F10" s="138"/>
      <c r="G10" s="138"/>
      <c r="H10" s="138"/>
      <c r="I10" s="139"/>
    </row>
    <row r="11" spans="1:9" ht="15.75" thickBot="1">
      <c r="A11" s="1"/>
      <c r="B11" s="6"/>
      <c r="C11" s="6"/>
      <c r="D11" s="6"/>
      <c r="E11" s="6"/>
      <c r="F11" s="6"/>
      <c r="G11" s="6"/>
      <c r="H11" s="7"/>
      <c r="I11" s="6"/>
    </row>
    <row r="12" spans="1:9" ht="15.75" thickBot="1">
      <c r="A12" s="1"/>
      <c r="B12" s="121" t="s">
        <v>52</v>
      </c>
      <c r="C12" s="122"/>
      <c r="D12" s="122"/>
      <c r="E12" s="122"/>
      <c r="F12" s="122"/>
      <c r="G12" s="122"/>
      <c r="H12" s="122"/>
      <c r="I12" s="32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1:9" ht="15">
      <c r="A15" s="1"/>
      <c r="B15" s="2"/>
      <c r="C15" s="1"/>
      <c r="D15" s="1"/>
      <c r="E15" s="1"/>
      <c r="F15" s="1"/>
      <c r="G15" s="1"/>
      <c r="H15" s="3"/>
      <c r="I15" s="5"/>
    </row>
    <row r="16" spans="1:9" ht="15">
      <c r="A16" s="1"/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1:9" ht="15">
      <c r="A17" s="1"/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I12/180*125</f>
        <v>0</v>
      </c>
    </row>
    <row r="18" spans="1:9" ht="15">
      <c r="A18" s="1"/>
      <c r="B18" s="8"/>
      <c r="C18" s="124"/>
      <c r="D18" s="125"/>
      <c r="E18" s="125"/>
      <c r="F18" s="125"/>
      <c r="G18" s="126"/>
      <c r="H18" s="13"/>
      <c r="I18" s="12"/>
    </row>
    <row r="19" spans="1:9" ht="15">
      <c r="A19" s="1"/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1:9" ht="15">
      <c r="A20" s="1"/>
      <c r="B20" s="2"/>
      <c r="C20" s="1"/>
      <c r="D20" s="1"/>
      <c r="E20" s="1"/>
      <c r="F20" s="1"/>
      <c r="G20" s="1"/>
      <c r="H20" s="3"/>
      <c r="I20" s="5"/>
    </row>
    <row r="21" spans="1:9" ht="15">
      <c r="A21" s="1"/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1:9" ht="15">
      <c r="A22" s="1"/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1:9" ht="15">
      <c r="A23" s="1"/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1:9" ht="15">
      <c r="A24" s="1"/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1:9" ht="15">
      <c r="A25" s="1"/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1:9" ht="15">
      <c r="A26" s="1"/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1:9" ht="15">
      <c r="A27" s="1"/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1:9" ht="15">
      <c r="A28" s="1"/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1:9" ht="15">
      <c r="A29" s="1"/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1:9" ht="15">
      <c r="A30" s="1"/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1:9" ht="15">
      <c r="A31" s="1"/>
      <c r="B31" s="2"/>
      <c r="C31" s="1"/>
      <c r="D31" s="1"/>
      <c r="E31" s="1"/>
      <c r="F31" s="1"/>
      <c r="G31" s="1"/>
      <c r="H31" s="3"/>
      <c r="I31" s="5"/>
    </row>
    <row r="32" spans="1:9" ht="15">
      <c r="A32" s="1"/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1:9" ht="15">
      <c r="A33" s="1"/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1:9" ht="15">
      <c r="A34" s="1"/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1:9" ht="15">
      <c r="A35" s="1"/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1:9" ht="15">
      <c r="A36" s="1"/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1:9" ht="15">
      <c r="A37" s="1"/>
      <c r="B37" s="2"/>
      <c r="C37" s="1"/>
      <c r="D37" s="1"/>
      <c r="E37" s="1"/>
      <c r="F37" s="1"/>
      <c r="G37" s="1"/>
      <c r="H37" s="3"/>
      <c r="I37" s="5"/>
    </row>
    <row r="38" spans="1:9" ht="15">
      <c r="A38" s="1"/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1:9" ht="15">
      <c r="A39" s="1"/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1:9" ht="15">
      <c r="A40" s="1"/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1:9" ht="15">
      <c r="A41" s="1"/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1:9" ht="15">
      <c r="A42" s="1"/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1:9" ht="15">
      <c r="A43" s="1"/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1:9" ht="15">
      <c r="A44" s="1"/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1:9" ht="15">
      <c r="A45" s="1"/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1:9" ht="15">
      <c r="A46" s="1"/>
      <c r="B46" s="1"/>
      <c r="C46" s="1"/>
      <c r="D46" s="1"/>
      <c r="E46" s="1"/>
      <c r="F46" s="1"/>
      <c r="G46" s="1"/>
      <c r="H46" s="3"/>
      <c r="I46" s="5"/>
    </row>
    <row r="47" spans="1:9" ht="15">
      <c r="A47" s="1"/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1:9" ht="15">
      <c r="A48" s="1"/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1:9" ht="15">
      <c r="A49" s="1"/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1:9" ht="15">
      <c r="A50" s="1"/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1:9" ht="15">
      <c r="A51" s="1"/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1:9" ht="15">
      <c r="A52" s="1"/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1:9" ht="15">
      <c r="A53" s="1"/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1:9" ht="15">
      <c r="A54" s="1"/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1:9" ht="15">
      <c r="A55" s="1"/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1:9" ht="15">
      <c r="A56" s="1"/>
      <c r="B56" s="2"/>
      <c r="C56" s="1"/>
      <c r="D56" s="1"/>
      <c r="E56" s="1"/>
      <c r="F56" s="1"/>
      <c r="G56" s="1"/>
      <c r="H56" s="3"/>
      <c r="I56" s="5"/>
    </row>
    <row r="57" spans="1:9" ht="15">
      <c r="A57" s="1"/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1:9" ht="15">
      <c r="A58" s="1"/>
      <c r="B58" s="30">
        <v>1</v>
      </c>
      <c r="C58" s="130" t="s">
        <v>63</v>
      </c>
      <c r="D58" s="131"/>
      <c r="E58" s="131"/>
      <c r="F58" s="131"/>
      <c r="G58" s="131"/>
      <c r="H58" s="132"/>
      <c r="I58" s="31">
        <v>0</v>
      </c>
    </row>
    <row r="59" spans="1:9" ht="15">
      <c r="A59" s="1"/>
      <c r="B59" s="30">
        <v>2</v>
      </c>
      <c r="C59" s="130"/>
      <c r="D59" s="131"/>
      <c r="E59" s="131"/>
      <c r="F59" s="131"/>
      <c r="G59" s="131"/>
      <c r="H59" s="132"/>
      <c r="I59" s="31"/>
    </row>
    <row r="60" spans="1:9" ht="15">
      <c r="A60" s="1"/>
      <c r="B60" s="30">
        <v>3</v>
      </c>
      <c r="C60" s="130"/>
      <c r="D60" s="131"/>
      <c r="E60" s="131"/>
      <c r="F60" s="131"/>
      <c r="G60" s="131"/>
      <c r="H60" s="132"/>
      <c r="I60" s="31"/>
    </row>
    <row r="61" spans="1:9" ht="15">
      <c r="A61" s="1"/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1:9" ht="15">
      <c r="A62" s="1"/>
      <c r="B62" s="2"/>
      <c r="C62" s="1"/>
      <c r="D62" s="1"/>
      <c r="E62" s="1"/>
      <c r="F62" s="1"/>
      <c r="G62" s="1"/>
      <c r="H62" s="3"/>
      <c r="I62" s="5"/>
    </row>
    <row r="63" spans="1:9" ht="15">
      <c r="A63" s="1"/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1:9" ht="15">
      <c r="A64" s="1"/>
      <c r="B64" s="2"/>
      <c r="C64" s="1"/>
      <c r="D64" s="1"/>
      <c r="E64" s="1"/>
      <c r="F64" s="1"/>
      <c r="G64" s="1"/>
      <c r="H64" s="3"/>
      <c r="I64" s="5"/>
    </row>
    <row r="65" spans="1:9" ht="15">
      <c r="A65" s="1"/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1:9" ht="15">
      <c r="A66" s="1"/>
      <c r="B66" s="2"/>
      <c r="C66" s="1"/>
      <c r="D66" s="1"/>
      <c r="E66" s="1"/>
      <c r="F66" s="1"/>
      <c r="G66" s="1"/>
      <c r="H66" s="3"/>
      <c r="I66" s="5"/>
    </row>
    <row r="67" spans="1:9" ht="15">
      <c r="A67" s="1"/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1:9" ht="15">
      <c r="A68" s="1"/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1:9" ht="15">
      <c r="A69" s="1"/>
      <c r="B69" s="30">
        <v>2</v>
      </c>
      <c r="C69" s="130" t="s">
        <v>35</v>
      </c>
      <c r="D69" s="131"/>
      <c r="E69" s="131"/>
      <c r="F69" s="131"/>
      <c r="G69" s="131"/>
      <c r="H69" s="132"/>
      <c r="I69" s="31">
        <v>0</v>
      </c>
    </row>
    <row r="70" spans="1:9" ht="15">
      <c r="A70" s="1"/>
      <c r="B70" s="30">
        <v>3</v>
      </c>
      <c r="C70" s="130" t="s">
        <v>36</v>
      </c>
      <c r="D70" s="131"/>
      <c r="E70" s="131"/>
      <c r="F70" s="131"/>
      <c r="G70" s="131"/>
      <c r="H70" s="132"/>
      <c r="I70" s="31">
        <v>0</v>
      </c>
    </row>
    <row r="71" spans="1:9" ht="15">
      <c r="A71" s="1"/>
      <c r="B71" s="121" t="s">
        <v>37</v>
      </c>
      <c r="C71" s="122"/>
      <c r="D71" s="122"/>
      <c r="E71" s="122"/>
      <c r="F71" s="122"/>
      <c r="G71" s="122"/>
      <c r="H71" s="123"/>
      <c r="I71" s="14">
        <f>SUM(I68:I70)</f>
        <v>0</v>
      </c>
    </row>
    <row r="72" spans="1:9" ht="15">
      <c r="A72" s="1"/>
      <c r="B72" s="2"/>
      <c r="C72" s="1"/>
      <c r="D72" s="1"/>
      <c r="E72" s="1"/>
      <c r="F72" s="1"/>
      <c r="G72" s="1"/>
      <c r="H72" s="3"/>
      <c r="I72" s="5"/>
    </row>
    <row r="73" spans="1:9" ht="15">
      <c r="A73" s="1"/>
      <c r="B73" s="127" t="s">
        <v>38</v>
      </c>
      <c r="C73" s="128"/>
      <c r="D73" s="128"/>
      <c r="E73" s="128"/>
      <c r="F73" s="128"/>
      <c r="G73" s="128"/>
      <c r="H73" s="128"/>
      <c r="I73" s="129"/>
    </row>
    <row r="74" spans="1:9" ht="15">
      <c r="A74" s="1"/>
      <c r="B74" s="2"/>
      <c r="C74" s="1"/>
      <c r="D74" s="1"/>
      <c r="E74" s="1"/>
      <c r="F74" s="1"/>
      <c r="G74" s="1"/>
      <c r="H74" s="3"/>
      <c r="I74" s="5"/>
    </row>
    <row r="75" spans="1:9" ht="15">
      <c r="A75" s="1"/>
      <c r="B75" s="8" t="s">
        <v>15</v>
      </c>
      <c r="C75" s="121" t="s">
        <v>41</v>
      </c>
      <c r="D75" s="122"/>
      <c r="E75" s="122"/>
      <c r="F75" s="122"/>
      <c r="G75" s="122"/>
      <c r="H75" s="123"/>
      <c r="I75" s="10" t="s">
        <v>4</v>
      </c>
    </row>
    <row r="76" spans="1:9" ht="15">
      <c r="A76" s="1"/>
      <c r="B76" s="30">
        <v>1</v>
      </c>
      <c r="C76" s="130" t="s">
        <v>40</v>
      </c>
      <c r="D76" s="131"/>
      <c r="E76" s="131"/>
      <c r="F76" s="131"/>
      <c r="G76" s="131"/>
      <c r="H76" s="132"/>
      <c r="I76" s="31">
        <v>0</v>
      </c>
    </row>
    <row r="77" spans="1:9" ht="15">
      <c r="A77" s="1"/>
      <c r="B77" s="30">
        <v>2</v>
      </c>
      <c r="C77" s="130" t="s">
        <v>75</v>
      </c>
      <c r="D77" s="131"/>
      <c r="E77" s="131"/>
      <c r="F77" s="131"/>
      <c r="G77" s="131"/>
      <c r="H77" s="132"/>
      <c r="I77" s="31">
        <v>0</v>
      </c>
    </row>
    <row r="78" spans="1:9" ht="15">
      <c r="A78" s="1"/>
      <c r="B78" s="134" t="s">
        <v>39</v>
      </c>
      <c r="C78" s="135"/>
      <c r="D78" s="135"/>
      <c r="E78" s="135"/>
      <c r="F78" s="135"/>
      <c r="G78" s="135"/>
      <c r="H78" s="136"/>
      <c r="I78" s="14">
        <f>SUM(I76:I77)</f>
        <v>0</v>
      </c>
    </row>
    <row r="79" spans="1:9" ht="15">
      <c r="A79" s="1"/>
      <c r="B79" s="2"/>
      <c r="C79" s="1"/>
      <c r="D79" s="1"/>
      <c r="E79" s="1"/>
      <c r="F79" s="1"/>
      <c r="G79" s="1"/>
      <c r="H79" s="3"/>
      <c r="I79" s="5"/>
    </row>
    <row r="80" spans="1:9" ht="15">
      <c r="A80" s="1"/>
      <c r="B80" s="127" t="s">
        <v>46</v>
      </c>
      <c r="C80" s="128"/>
      <c r="D80" s="128"/>
      <c r="E80" s="128"/>
      <c r="F80" s="128"/>
      <c r="G80" s="128"/>
      <c r="H80" s="128"/>
      <c r="I80" s="129"/>
    </row>
    <row r="81" spans="1:9" ht="15">
      <c r="A81" s="1"/>
      <c r="B81" s="2"/>
      <c r="C81" s="1"/>
      <c r="D81" s="1"/>
      <c r="E81" s="1"/>
      <c r="F81" s="1"/>
      <c r="G81" s="1"/>
      <c r="H81" s="3"/>
      <c r="I81" s="5"/>
    </row>
    <row r="82" spans="1:9" ht="15">
      <c r="A82" s="1"/>
      <c r="B82" s="8" t="s">
        <v>15</v>
      </c>
      <c r="C82" s="121" t="s">
        <v>57</v>
      </c>
      <c r="D82" s="122"/>
      <c r="E82" s="122"/>
      <c r="F82" s="122"/>
      <c r="G82" s="123"/>
      <c r="H82" s="9" t="s">
        <v>3</v>
      </c>
      <c r="I82" s="10" t="s">
        <v>4</v>
      </c>
    </row>
    <row r="83" spans="1:9" ht="15">
      <c r="A83" s="1"/>
      <c r="B83" s="8">
        <v>1</v>
      </c>
      <c r="C83" s="124" t="s">
        <v>47</v>
      </c>
      <c r="D83" s="125"/>
      <c r="E83" s="125"/>
      <c r="F83" s="125"/>
      <c r="G83" s="126"/>
      <c r="H83" s="73">
        <v>0.076</v>
      </c>
      <c r="I83" s="12">
        <f>$I$86/$H$86*H83</f>
        <v>0</v>
      </c>
    </row>
    <row r="84" spans="1:9" ht="15">
      <c r="A84" s="1"/>
      <c r="B84" s="8">
        <v>2</v>
      </c>
      <c r="C84" s="124" t="s">
        <v>48</v>
      </c>
      <c r="D84" s="125"/>
      <c r="E84" s="125"/>
      <c r="F84" s="125"/>
      <c r="G84" s="126"/>
      <c r="H84" s="73">
        <v>0.0165</v>
      </c>
      <c r="I84" s="12">
        <f>$I$86/$H$86*H84</f>
        <v>0</v>
      </c>
    </row>
    <row r="85" spans="1:9" ht="15">
      <c r="A85" s="1"/>
      <c r="B85" s="8">
        <v>3</v>
      </c>
      <c r="C85" s="124" t="s">
        <v>49</v>
      </c>
      <c r="D85" s="125"/>
      <c r="E85" s="125"/>
      <c r="F85" s="125"/>
      <c r="G85" s="126"/>
      <c r="H85" s="13">
        <v>0.05</v>
      </c>
      <c r="I85" s="12">
        <f>$I$86/$H$86*H85</f>
        <v>0</v>
      </c>
    </row>
    <row r="86" spans="1:9" ht="15">
      <c r="A86" s="1"/>
      <c r="B86" s="121" t="s">
        <v>2</v>
      </c>
      <c r="C86" s="122"/>
      <c r="D86" s="122"/>
      <c r="E86" s="122"/>
      <c r="F86" s="122"/>
      <c r="G86" s="123"/>
      <c r="H86" s="16">
        <f>SUM(H83:H85)</f>
        <v>0.14250000000000002</v>
      </c>
      <c r="I86" s="14">
        <f>ROUND(((I63+I71)*$H$86)/(1-$H$86),2)</f>
        <v>0</v>
      </c>
    </row>
    <row r="87" spans="1:9" ht="15">
      <c r="A87" s="1"/>
      <c r="B87" s="2"/>
      <c r="C87" s="1"/>
      <c r="D87" s="1"/>
      <c r="E87" s="1"/>
      <c r="F87" s="1"/>
      <c r="G87" s="1"/>
      <c r="H87" s="3"/>
      <c r="I87" s="5"/>
    </row>
    <row r="88" spans="1:9" ht="15">
      <c r="A88" s="1"/>
      <c r="B88" s="8" t="s">
        <v>15</v>
      </c>
      <c r="C88" s="121" t="s">
        <v>58</v>
      </c>
      <c r="D88" s="122"/>
      <c r="E88" s="122"/>
      <c r="F88" s="122"/>
      <c r="G88" s="123"/>
      <c r="H88" s="9" t="s">
        <v>3</v>
      </c>
      <c r="I88" s="10" t="s">
        <v>4</v>
      </c>
    </row>
    <row r="89" spans="1:9" ht="15">
      <c r="A89" s="1"/>
      <c r="B89" s="8">
        <v>1</v>
      </c>
      <c r="C89" s="124" t="s">
        <v>47</v>
      </c>
      <c r="D89" s="125"/>
      <c r="E89" s="125"/>
      <c r="F89" s="125"/>
      <c r="G89" s="126"/>
      <c r="H89" s="73">
        <v>0.076</v>
      </c>
      <c r="I89" s="12">
        <f>$I$92/$H$92*H89</f>
        <v>0</v>
      </c>
    </row>
    <row r="90" spans="1:9" ht="15">
      <c r="A90" s="1"/>
      <c r="B90" s="8">
        <v>2</v>
      </c>
      <c r="C90" s="124" t="s">
        <v>48</v>
      </c>
      <c r="D90" s="125"/>
      <c r="E90" s="125"/>
      <c r="F90" s="125"/>
      <c r="G90" s="126"/>
      <c r="H90" s="73">
        <v>0.0165</v>
      </c>
      <c r="I90" s="12">
        <f>$I$92/$H$92*H90</f>
        <v>0</v>
      </c>
    </row>
    <row r="91" spans="1:9" ht="15">
      <c r="A91" s="1"/>
      <c r="B91" s="8">
        <v>3</v>
      </c>
      <c r="C91" s="124" t="s">
        <v>49</v>
      </c>
      <c r="D91" s="125"/>
      <c r="E91" s="125"/>
      <c r="F91" s="125"/>
      <c r="G91" s="126"/>
      <c r="H91" s="13">
        <v>0.05</v>
      </c>
      <c r="I91" s="12">
        <f>$I$92/$H$92*H91</f>
        <v>0</v>
      </c>
    </row>
    <row r="92" spans="1:9" ht="15">
      <c r="A92" s="1"/>
      <c r="B92" s="121" t="s">
        <v>2</v>
      </c>
      <c r="C92" s="122"/>
      <c r="D92" s="122"/>
      <c r="E92" s="122"/>
      <c r="F92" s="122"/>
      <c r="G92" s="123"/>
      <c r="H92" s="16">
        <f>SUM(H89:H91)</f>
        <v>0.14250000000000002</v>
      </c>
      <c r="I92" s="14">
        <f>ROUND(((I78)*$H$86)/(1-$H$86),2)</f>
        <v>0</v>
      </c>
    </row>
    <row r="93" spans="1:9" ht="15">
      <c r="A93" s="1"/>
      <c r="B93" s="2"/>
      <c r="C93" s="1"/>
      <c r="D93" s="1"/>
      <c r="E93" s="1"/>
      <c r="F93" s="1"/>
      <c r="G93" s="1"/>
      <c r="H93" s="3"/>
      <c r="I93" s="5"/>
    </row>
    <row r="94" spans="1:9" ht="15">
      <c r="A94" s="1"/>
      <c r="B94" s="121" t="s">
        <v>50</v>
      </c>
      <c r="C94" s="122"/>
      <c r="D94" s="122"/>
      <c r="E94" s="122"/>
      <c r="F94" s="122"/>
      <c r="G94" s="122"/>
      <c r="H94" s="123"/>
      <c r="I94" s="14">
        <f>I92+I86</f>
        <v>0</v>
      </c>
    </row>
    <row r="95" spans="1:9" ht="15">
      <c r="A95" s="1"/>
      <c r="B95" s="2"/>
      <c r="C95" s="1"/>
      <c r="D95" s="1"/>
      <c r="E95" s="1"/>
      <c r="F95" s="1"/>
      <c r="G95" s="1"/>
      <c r="H95" s="3"/>
      <c r="I95" s="5"/>
    </row>
    <row r="96" spans="1:9" ht="15">
      <c r="A96" s="1"/>
      <c r="B96" s="127" t="s">
        <v>70</v>
      </c>
      <c r="C96" s="128"/>
      <c r="D96" s="128"/>
      <c r="E96" s="128"/>
      <c r="F96" s="128"/>
      <c r="G96" s="128"/>
      <c r="H96" s="128"/>
      <c r="I96" s="129"/>
    </row>
    <row r="97" spans="1:9" ht="15">
      <c r="A97" s="1"/>
      <c r="B97" s="2"/>
      <c r="C97" s="1"/>
      <c r="D97" s="1"/>
      <c r="E97" s="1"/>
      <c r="F97" s="1"/>
      <c r="G97" s="1"/>
      <c r="H97" s="3"/>
      <c r="I97" s="5"/>
    </row>
    <row r="98" spans="1:9" ht="15">
      <c r="A98" s="1"/>
      <c r="B98" s="121" t="s">
        <v>71</v>
      </c>
      <c r="C98" s="122"/>
      <c r="D98" s="122"/>
      <c r="E98" s="122"/>
      <c r="F98" s="122"/>
      <c r="G98" s="122"/>
      <c r="H98" s="123"/>
      <c r="I98" s="14">
        <f>I63+I71+I86</f>
        <v>0</v>
      </c>
    </row>
    <row r="99" spans="1:9" ht="15">
      <c r="A99" s="1"/>
      <c r="B99" s="17"/>
      <c r="C99" s="17"/>
      <c r="D99" s="17"/>
      <c r="E99" s="17"/>
      <c r="F99" s="17"/>
      <c r="G99" s="17"/>
      <c r="H99" s="18"/>
      <c r="I99" s="5"/>
    </row>
    <row r="100" spans="1:9" ht="15">
      <c r="A100" s="1"/>
      <c r="B100" s="121" t="s">
        <v>72</v>
      </c>
      <c r="C100" s="122"/>
      <c r="D100" s="122"/>
      <c r="E100" s="122"/>
      <c r="F100" s="122"/>
      <c r="G100" s="122"/>
      <c r="H100" s="123"/>
      <c r="I100" s="14">
        <f>I78+I92</f>
        <v>0</v>
      </c>
    </row>
    <row r="101" spans="1:9" ht="15">
      <c r="A101" s="1"/>
      <c r="B101" s="17"/>
      <c r="C101" s="17"/>
      <c r="D101" s="17"/>
      <c r="E101" s="17"/>
      <c r="F101" s="17"/>
      <c r="G101" s="17"/>
      <c r="H101" s="18"/>
      <c r="I101" s="5"/>
    </row>
    <row r="102" spans="1:9" ht="15">
      <c r="A102" s="1"/>
      <c r="B102" s="121" t="s">
        <v>51</v>
      </c>
      <c r="C102" s="122"/>
      <c r="D102" s="122"/>
      <c r="E102" s="122"/>
      <c r="F102" s="122"/>
      <c r="G102" s="122"/>
      <c r="H102" s="123"/>
      <c r="I102" s="14">
        <f>I63+I71+I78+I94</f>
        <v>0</v>
      </c>
    </row>
  </sheetData>
  <sheetProtection password="DFA0" sheet="1"/>
  <mergeCells count="77">
    <mergeCell ref="B100:H100"/>
    <mergeCell ref="B94:H94"/>
    <mergeCell ref="C68:H68"/>
    <mergeCell ref="B73:I73"/>
    <mergeCell ref="C75:H75"/>
    <mergeCell ref="C76:H76"/>
    <mergeCell ref="B98:H98"/>
    <mergeCell ref="B102:H102"/>
    <mergeCell ref="C89:G89"/>
    <mergeCell ref="C90:G90"/>
    <mergeCell ref="C91:G91"/>
    <mergeCell ref="B92:G92"/>
    <mergeCell ref="B96:I96"/>
    <mergeCell ref="C85:G85"/>
    <mergeCell ref="B86:G86"/>
    <mergeCell ref="C88:G88"/>
    <mergeCell ref="B80:I80"/>
    <mergeCell ref="C82:G82"/>
    <mergeCell ref="C83:G83"/>
    <mergeCell ref="C84:G84"/>
    <mergeCell ref="C57:H57"/>
    <mergeCell ref="C59:H59"/>
    <mergeCell ref="C60:H60"/>
    <mergeCell ref="C69:H69"/>
    <mergeCell ref="C77:H77"/>
    <mergeCell ref="B78:H78"/>
    <mergeCell ref="B61:H61"/>
    <mergeCell ref="B63:H63"/>
    <mergeCell ref="B65:I65"/>
    <mergeCell ref="C67:H67"/>
    <mergeCell ref="B45:G45"/>
    <mergeCell ref="C70:H70"/>
    <mergeCell ref="C49:G49"/>
    <mergeCell ref="C50:G50"/>
    <mergeCell ref="C51:G51"/>
    <mergeCell ref="C52:G52"/>
    <mergeCell ref="C53:G53"/>
    <mergeCell ref="C58:H58"/>
    <mergeCell ref="C54:G54"/>
    <mergeCell ref="B55:G55"/>
    <mergeCell ref="B30:G30"/>
    <mergeCell ref="C32:G32"/>
    <mergeCell ref="C47:G47"/>
    <mergeCell ref="C34:G34"/>
    <mergeCell ref="C35:G35"/>
    <mergeCell ref="B36:G36"/>
    <mergeCell ref="C38:G38"/>
    <mergeCell ref="C40:G40"/>
    <mergeCell ref="C41:G41"/>
    <mergeCell ref="C42:G42"/>
    <mergeCell ref="C24:G24"/>
    <mergeCell ref="B14:I14"/>
    <mergeCell ref="C26:G26"/>
    <mergeCell ref="C18:G18"/>
    <mergeCell ref="B71:H71"/>
    <mergeCell ref="C44:G44"/>
    <mergeCell ref="C25:G25"/>
    <mergeCell ref="C48:G48"/>
    <mergeCell ref="C27:G27"/>
    <mergeCell ref="C29:G29"/>
    <mergeCell ref="C43:G43"/>
    <mergeCell ref="B12:H12"/>
    <mergeCell ref="C39:G39"/>
    <mergeCell ref="C16:G16"/>
    <mergeCell ref="C17:H17"/>
    <mergeCell ref="C33:G33"/>
    <mergeCell ref="B19:H19"/>
    <mergeCell ref="C21:G21"/>
    <mergeCell ref="C22:G22"/>
    <mergeCell ref="C23:G23"/>
    <mergeCell ref="B9:I9"/>
    <mergeCell ref="B10:I10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1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2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421875" style="41" customWidth="1"/>
    <col min="2" max="2" width="4.140625" style="50" customWidth="1"/>
    <col min="3" max="3" width="46.00390625" style="41" customWidth="1"/>
    <col min="4" max="4" width="6.8515625" style="41" customWidth="1"/>
    <col min="5" max="5" width="5.421875" style="41" customWidth="1"/>
    <col min="6" max="6" width="6.421875" style="41" customWidth="1"/>
    <col min="7" max="7" width="9.57421875" style="41" customWidth="1"/>
    <col min="8" max="8" width="15.140625" style="38" customWidth="1"/>
    <col min="9" max="9" width="15.140625" style="60" customWidth="1"/>
    <col min="10" max="16384" width="9.140625" style="41" customWidth="1"/>
  </cols>
  <sheetData>
    <row r="2" spans="2:9" s="37" customFormat="1" ht="15">
      <c r="B2" s="86" t="s">
        <v>56</v>
      </c>
      <c r="C2" s="87"/>
      <c r="D2" s="87"/>
      <c r="E2" s="87"/>
      <c r="F2" s="87"/>
      <c r="G2" s="87"/>
      <c r="H2" s="87"/>
      <c r="I2" s="88"/>
    </row>
    <row r="3" s="37" customFormat="1" ht="15">
      <c r="H3" s="38"/>
    </row>
    <row r="4" spans="2:9" s="37" customFormat="1" ht="15">
      <c r="B4" s="89" t="s">
        <v>84</v>
      </c>
      <c r="C4" s="89"/>
      <c r="D4" s="89"/>
      <c r="E4" s="89"/>
      <c r="F4" s="89"/>
      <c r="G4" s="89"/>
      <c r="H4" s="89"/>
      <c r="I4" s="89"/>
    </row>
    <row r="5" spans="2:9" s="37" customFormat="1" ht="15">
      <c r="B5" s="89" t="s">
        <v>86</v>
      </c>
      <c r="C5" s="89"/>
      <c r="D5" s="89"/>
      <c r="E5" s="89"/>
      <c r="F5" s="89"/>
      <c r="G5" s="89"/>
      <c r="H5" s="89"/>
      <c r="I5" s="89"/>
    </row>
    <row r="6" spans="2:9" s="37" customFormat="1" ht="15">
      <c r="B6" s="39"/>
      <c r="C6" s="39"/>
      <c r="D6" s="39"/>
      <c r="E6" s="39"/>
      <c r="F6" s="39"/>
      <c r="G6" s="39"/>
      <c r="H6" s="40"/>
      <c r="I6" s="39"/>
    </row>
    <row r="7" spans="2:9" s="37" customFormat="1" ht="15">
      <c r="B7" s="90" t="s">
        <v>54</v>
      </c>
      <c r="C7" s="90"/>
      <c r="D7" s="90"/>
      <c r="E7" s="90"/>
      <c r="F7" s="90"/>
      <c r="G7" s="90"/>
      <c r="H7" s="90"/>
      <c r="I7" s="90"/>
    </row>
    <row r="8" spans="2:9" s="37" customFormat="1" ht="15">
      <c r="B8" s="89" t="s">
        <v>95</v>
      </c>
      <c r="C8" s="89"/>
      <c r="D8" s="89"/>
      <c r="E8" s="89"/>
      <c r="F8" s="89"/>
      <c r="G8" s="89"/>
      <c r="H8" s="89"/>
      <c r="I8" s="89"/>
    </row>
    <row r="9" spans="2:9" s="37" customFormat="1" ht="15" customHeight="1">
      <c r="B9" s="117" t="s">
        <v>96</v>
      </c>
      <c r="C9" s="116"/>
      <c r="D9" s="116"/>
      <c r="E9" s="116"/>
      <c r="F9" s="116"/>
      <c r="G9" s="116"/>
      <c r="H9" s="116"/>
      <c r="I9" s="116"/>
    </row>
    <row r="10" spans="2:9" s="37" customFormat="1" ht="15">
      <c r="B10" s="115" t="s">
        <v>82</v>
      </c>
      <c r="C10" s="115"/>
      <c r="D10" s="115"/>
      <c r="E10" s="115"/>
      <c r="F10" s="115"/>
      <c r="G10" s="115"/>
      <c r="H10" s="115"/>
      <c r="I10" s="115"/>
    </row>
    <row r="11" spans="2:9" s="37" customFormat="1" ht="15.75" thickBot="1">
      <c r="B11" s="39"/>
      <c r="C11" s="39"/>
      <c r="D11" s="39"/>
      <c r="E11" s="39"/>
      <c r="F11" s="39"/>
      <c r="G11" s="39"/>
      <c r="H11" s="40"/>
      <c r="I11" s="39"/>
    </row>
    <row r="12" spans="2:9" ht="15.75" thickBot="1">
      <c r="B12" s="86" t="s">
        <v>52</v>
      </c>
      <c r="C12" s="87"/>
      <c r="D12" s="87"/>
      <c r="E12" s="87"/>
      <c r="F12" s="87"/>
      <c r="G12" s="87"/>
      <c r="H12" s="87"/>
      <c r="I12" s="34">
        <v>0</v>
      </c>
    </row>
    <row r="14" spans="2:9" ht="15">
      <c r="B14" s="92" t="s">
        <v>1</v>
      </c>
      <c r="C14" s="92"/>
      <c r="D14" s="92"/>
      <c r="E14" s="92"/>
      <c r="F14" s="92"/>
      <c r="G14" s="92"/>
      <c r="H14" s="92"/>
      <c r="I14" s="92"/>
    </row>
    <row r="16" spans="2:10" ht="15">
      <c r="B16" s="42" t="s">
        <v>15</v>
      </c>
      <c r="C16" s="86" t="s">
        <v>17</v>
      </c>
      <c r="D16" s="87"/>
      <c r="E16" s="87"/>
      <c r="F16" s="87"/>
      <c r="G16" s="88"/>
      <c r="H16" s="43" t="s">
        <v>3</v>
      </c>
      <c r="I16" s="44" t="s">
        <v>4</v>
      </c>
      <c r="J16" s="45"/>
    </row>
    <row r="17" spans="2:10" ht="15">
      <c r="B17" s="46">
        <v>1</v>
      </c>
      <c r="C17" s="93" t="s">
        <v>0</v>
      </c>
      <c r="D17" s="94"/>
      <c r="E17" s="94"/>
      <c r="F17" s="94"/>
      <c r="G17" s="94"/>
      <c r="H17" s="95"/>
      <c r="I17" s="47">
        <f>$I$12/220*180</f>
        <v>0</v>
      </c>
      <c r="J17" s="45"/>
    </row>
    <row r="18" spans="2:10" ht="15">
      <c r="B18" s="46">
        <v>2</v>
      </c>
      <c r="C18" s="96" t="s">
        <v>74</v>
      </c>
      <c r="D18" s="97"/>
      <c r="E18" s="97"/>
      <c r="F18" s="97"/>
      <c r="G18" s="98"/>
      <c r="H18" s="48">
        <v>0.4</v>
      </c>
      <c r="I18" s="47">
        <f>(ROUND(I17*H18,2))</f>
        <v>0</v>
      </c>
      <c r="J18" s="45"/>
    </row>
    <row r="19" spans="2:10" ht="15">
      <c r="B19" s="86" t="s">
        <v>2</v>
      </c>
      <c r="C19" s="87"/>
      <c r="D19" s="87"/>
      <c r="E19" s="87"/>
      <c r="F19" s="87"/>
      <c r="G19" s="87"/>
      <c r="H19" s="88"/>
      <c r="I19" s="49">
        <f>SUM(I17:I18)</f>
        <v>0</v>
      </c>
      <c r="J19" s="45"/>
    </row>
    <row r="20" spans="8:10" ht="15">
      <c r="H20" s="51"/>
      <c r="I20" s="52"/>
      <c r="J20" s="45"/>
    </row>
    <row r="21" spans="2:10" ht="15">
      <c r="B21" s="42" t="s">
        <v>16</v>
      </c>
      <c r="C21" s="86" t="s">
        <v>20</v>
      </c>
      <c r="D21" s="87"/>
      <c r="E21" s="87"/>
      <c r="F21" s="87"/>
      <c r="G21" s="88"/>
      <c r="H21" s="43" t="s">
        <v>3</v>
      </c>
      <c r="I21" s="44" t="s">
        <v>4</v>
      </c>
      <c r="J21" s="45"/>
    </row>
    <row r="22" spans="2:10" ht="15">
      <c r="B22" s="46">
        <v>1</v>
      </c>
      <c r="C22" s="99" t="s">
        <v>5</v>
      </c>
      <c r="D22" s="100"/>
      <c r="E22" s="100"/>
      <c r="F22" s="100"/>
      <c r="G22" s="101"/>
      <c r="H22" s="53">
        <v>0.2</v>
      </c>
      <c r="I22" s="47">
        <f>ROUND($I$19*H22,2)</f>
        <v>0</v>
      </c>
      <c r="J22" s="45"/>
    </row>
    <row r="23" spans="2:10" ht="15">
      <c r="B23" s="46">
        <v>2</v>
      </c>
      <c r="C23" s="99" t="s">
        <v>6</v>
      </c>
      <c r="D23" s="100"/>
      <c r="E23" s="100"/>
      <c r="F23" s="100"/>
      <c r="G23" s="101"/>
      <c r="H23" s="53">
        <v>0.015</v>
      </c>
      <c r="I23" s="47">
        <f aca="true" t="shared" si="0" ref="I23:I29">ROUND($I$19*H23,2)</f>
        <v>0</v>
      </c>
      <c r="J23" s="45"/>
    </row>
    <row r="24" spans="2:10" ht="15">
      <c r="B24" s="46">
        <v>3</v>
      </c>
      <c r="C24" s="99" t="s">
        <v>7</v>
      </c>
      <c r="D24" s="100"/>
      <c r="E24" s="100"/>
      <c r="F24" s="100"/>
      <c r="G24" s="101"/>
      <c r="H24" s="53">
        <v>0.01</v>
      </c>
      <c r="I24" s="47">
        <f t="shared" si="0"/>
        <v>0</v>
      </c>
      <c r="J24" s="45"/>
    </row>
    <row r="25" spans="2:10" ht="15">
      <c r="B25" s="46">
        <v>4</v>
      </c>
      <c r="C25" s="99" t="s">
        <v>8</v>
      </c>
      <c r="D25" s="100"/>
      <c r="E25" s="100"/>
      <c r="F25" s="100"/>
      <c r="G25" s="101"/>
      <c r="H25" s="53">
        <v>0.002</v>
      </c>
      <c r="I25" s="47">
        <f t="shared" si="0"/>
        <v>0</v>
      </c>
      <c r="J25" s="45"/>
    </row>
    <row r="26" spans="2:10" ht="15">
      <c r="B26" s="46">
        <v>5</v>
      </c>
      <c r="C26" s="99" t="s">
        <v>9</v>
      </c>
      <c r="D26" s="100"/>
      <c r="E26" s="100"/>
      <c r="F26" s="100"/>
      <c r="G26" s="101"/>
      <c r="H26" s="53">
        <v>0.025</v>
      </c>
      <c r="I26" s="47">
        <f t="shared" si="0"/>
        <v>0</v>
      </c>
      <c r="J26" s="45"/>
    </row>
    <row r="27" spans="2:10" ht="15">
      <c r="B27" s="46">
        <v>6</v>
      </c>
      <c r="C27" s="99" t="s">
        <v>10</v>
      </c>
      <c r="D27" s="100"/>
      <c r="E27" s="100"/>
      <c r="F27" s="100"/>
      <c r="G27" s="101"/>
      <c r="H27" s="53">
        <v>0.08</v>
      </c>
      <c r="I27" s="47">
        <f t="shared" si="0"/>
        <v>0</v>
      </c>
      <c r="J27" s="45"/>
    </row>
    <row r="28" spans="2:10" ht="15">
      <c r="B28" s="46">
        <v>7</v>
      </c>
      <c r="C28" s="54" t="s">
        <v>59</v>
      </c>
      <c r="D28" s="55" t="s">
        <v>68</v>
      </c>
      <c r="E28" s="20">
        <v>0.03</v>
      </c>
      <c r="F28" s="55" t="s">
        <v>69</v>
      </c>
      <c r="G28" s="21">
        <v>1</v>
      </c>
      <c r="H28" s="53">
        <f>E28*G28</f>
        <v>0.03</v>
      </c>
      <c r="I28" s="47">
        <f t="shared" si="0"/>
        <v>0</v>
      </c>
      <c r="J28" s="45"/>
    </row>
    <row r="29" spans="2:10" ht="15">
      <c r="B29" s="46">
        <v>8</v>
      </c>
      <c r="C29" s="102" t="s">
        <v>19</v>
      </c>
      <c r="D29" s="103"/>
      <c r="E29" s="103"/>
      <c r="F29" s="103"/>
      <c r="G29" s="104"/>
      <c r="H29" s="53">
        <v>0.006</v>
      </c>
      <c r="I29" s="47">
        <f t="shared" si="0"/>
        <v>0</v>
      </c>
      <c r="J29" s="45"/>
    </row>
    <row r="30" spans="2:10" ht="15">
      <c r="B30" s="86" t="s">
        <v>2</v>
      </c>
      <c r="C30" s="87"/>
      <c r="D30" s="87"/>
      <c r="E30" s="87"/>
      <c r="F30" s="87"/>
      <c r="G30" s="88"/>
      <c r="H30" s="56">
        <f>SUM(H22:H29)</f>
        <v>0.3680000000000001</v>
      </c>
      <c r="I30" s="49">
        <f>SUM(I22:I29)</f>
        <v>0</v>
      </c>
      <c r="J30" s="45"/>
    </row>
    <row r="31" spans="8:10" ht="15">
      <c r="H31" s="51"/>
      <c r="I31" s="52"/>
      <c r="J31" s="45"/>
    </row>
    <row r="32" spans="2:10" ht="15">
      <c r="B32" s="42" t="s">
        <v>42</v>
      </c>
      <c r="C32" s="86" t="s">
        <v>18</v>
      </c>
      <c r="D32" s="87"/>
      <c r="E32" s="87"/>
      <c r="F32" s="87"/>
      <c r="G32" s="88"/>
      <c r="H32" s="43" t="s">
        <v>3</v>
      </c>
      <c r="I32" s="44" t="s">
        <v>4</v>
      </c>
      <c r="J32" s="45"/>
    </row>
    <row r="33" spans="2:10" ht="15">
      <c r="B33" s="46">
        <v>1</v>
      </c>
      <c r="C33" s="99" t="s">
        <v>11</v>
      </c>
      <c r="D33" s="100"/>
      <c r="E33" s="100"/>
      <c r="F33" s="100"/>
      <c r="G33" s="101"/>
      <c r="H33" s="53">
        <f>1/12</f>
        <v>0.08333333333333333</v>
      </c>
      <c r="I33" s="47">
        <f>ROUND($I$19*H33,2)</f>
        <v>0</v>
      </c>
      <c r="J33" s="45"/>
    </row>
    <row r="34" spans="2:10" ht="15">
      <c r="B34" s="46">
        <v>2</v>
      </c>
      <c r="C34" s="99" t="s">
        <v>12</v>
      </c>
      <c r="D34" s="100"/>
      <c r="E34" s="100"/>
      <c r="F34" s="100"/>
      <c r="G34" s="101"/>
      <c r="H34" s="53">
        <f>1/12/3</f>
        <v>0.027777777777777776</v>
      </c>
      <c r="I34" s="47">
        <f>ROUND($I$19*H34,2)</f>
        <v>0</v>
      </c>
      <c r="J34" s="45"/>
    </row>
    <row r="35" spans="2:11" ht="15">
      <c r="B35" s="46">
        <v>3</v>
      </c>
      <c r="C35" s="102" t="s">
        <v>30</v>
      </c>
      <c r="D35" s="103"/>
      <c r="E35" s="103"/>
      <c r="F35" s="103"/>
      <c r="G35" s="104"/>
      <c r="H35" s="53">
        <f>(H33+H34)*H30</f>
        <v>0.0408888888888889</v>
      </c>
      <c r="I35" s="47">
        <f>ROUND($I$19*H35,2)</f>
        <v>0</v>
      </c>
      <c r="J35" s="45"/>
      <c r="K35" s="57"/>
    </row>
    <row r="36" spans="2:10" ht="15">
      <c r="B36" s="86" t="s">
        <v>2</v>
      </c>
      <c r="C36" s="87"/>
      <c r="D36" s="87"/>
      <c r="E36" s="87"/>
      <c r="F36" s="87"/>
      <c r="G36" s="88"/>
      <c r="H36" s="56">
        <f>SUM(H33:H35)</f>
        <v>0.152</v>
      </c>
      <c r="I36" s="49">
        <f>SUM(I33:I35)</f>
        <v>0</v>
      </c>
      <c r="J36" s="45"/>
    </row>
    <row r="37" spans="8:10" ht="15">
      <c r="H37" s="51"/>
      <c r="I37" s="52"/>
      <c r="J37" s="45"/>
    </row>
    <row r="38" spans="2:10" ht="15">
      <c r="B38" s="42" t="s">
        <v>43</v>
      </c>
      <c r="C38" s="86" t="s">
        <v>21</v>
      </c>
      <c r="D38" s="87"/>
      <c r="E38" s="87"/>
      <c r="F38" s="87"/>
      <c r="G38" s="88"/>
      <c r="H38" s="43" t="s">
        <v>3</v>
      </c>
      <c r="I38" s="44" t="s">
        <v>4</v>
      </c>
      <c r="J38" s="45"/>
    </row>
    <row r="39" spans="2:11" ht="15">
      <c r="B39" s="46">
        <v>1</v>
      </c>
      <c r="C39" s="99" t="s">
        <v>22</v>
      </c>
      <c r="D39" s="100"/>
      <c r="E39" s="100"/>
      <c r="F39" s="100"/>
      <c r="G39" s="101"/>
      <c r="H39" s="53">
        <f>(1+(1/12)+(1/12)+(1/12/3))/12*0.05</f>
        <v>0.004976851851851851</v>
      </c>
      <c r="I39" s="47">
        <f aca="true" t="shared" si="1" ref="I39:I44">ROUND($I$19*H39,2)</f>
        <v>0</v>
      </c>
      <c r="J39" s="45"/>
      <c r="K39" s="58"/>
    </row>
    <row r="40" spans="2:11" ht="15">
      <c r="B40" s="46">
        <v>2</v>
      </c>
      <c r="C40" s="99" t="s">
        <v>23</v>
      </c>
      <c r="D40" s="100"/>
      <c r="E40" s="100"/>
      <c r="F40" s="100"/>
      <c r="G40" s="101"/>
      <c r="H40" s="53">
        <f>H39*0.08</f>
        <v>0.0003981481481481481</v>
      </c>
      <c r="I40" s="47">
        <f>ROUND($I$19*H40,2)</f>
        <v>0</v>
      </c>
      <c r="J40" s="45"/>
      <c r="K40" s="58"/>
    </row>
    <row r="41" spans="2:11" ht="15">
      <c r="B41" s="46">
        <v>3</v>
      </c>
      <c r="C41" s="99" t="s">
        <v>24</v>
      </c>
      <c r="D41" s="100"/>
      <c r="E41" s="100"/>
      <c r="F41" s="100"/>
      <c r="G41" s="101"/>
      <c r="H41" s="53">
        <f>(1+(1/12)+(1/12)+(1/12/3))*0.4*0.08*0.05</f>
        <v>0.0019111111111111108</v>
      </c>
      <c r="I41" s="47">
        <f t="shared" si="1"/>
        <v>0</v>
      </c>
      <c r="J41" s="45"/>
      <c r="K41" s="58"/>
    </row>
    <row r="42" spans="2:11" ht="15">
      <c r="B42" s="46">
        <v>4</v>
      </c>
      <c r="C42" s="99" t="s">
        <v>25</v>
      </c>
      <c r="D42" s="100"/>
      <c r="E42" s="100"/>
      <c r="F42" s="100"/>
      <c r="G42" s="101"/>
      <c r="H42" s="53">
        <f>7/30/12*0.9</f>
        <v>0.0175</v>
      </c>
      <c r="I42" s="47">
        <f t="shared" si="1"/>
        <v>0</v>
      </c>
      <c r="J42" s="45"/>
      <c r="K42" s="58"/>
    </row>
    <row r="43" spans="2:11" ht="15">
      <c r="B43" s="46">
        <v>5</v>
      </c>
      <c r="C43" s="102" t="s">
        <v>32</v>
      </c>
      <c r="D43" s="103"/>
      <c r="E43" s="103"/>
      <c r="F43" s="103"/>
      <c r="G43" s="104"/>
      <c r="H43" s="53">
        <f>H42*$H$30</f>
        <v>0.006440000000000002</v>
      </c>
      <c r="I43" s="47">
        <f t="shared" si="1"/>
        <v>0</v>
      </c>
      <c r="J43" s="45"/>
      <c r="K43" s="58"/>
    </row>
    <row r="44" spans="2:11" ht="15">
      <c r="B44" s="46">
        <v>6</v>
      </c>
      <c r="C44" s="99" t="s">
        <v>26</v>
      </c>
      <c r="D44" s="100"/>
      <c r="E44" s="100"/>
      <c r="F44" s="100"/>
      <c r="G44" s="101"/>
      <c r="H44" s="53">
        <f>(1+(1/12)+(1/12)+(1/12/3))*0.4*0.08*0.9</f>
        <v>0.03439999999999999</v>
      </c>
      <c r="I44" s="47">
        <f t="shared" si="1"/>
        <v>0</v>
      </c>
      <c r="J44" s="45"/>
      <c r="K44" s="58"/>
    </row>
    <row r="45" spans="2:11" ht="15">
      <c r="B45" s="86" t="s">
        <v>2</v>
      </c>
      <c r="C45" s="87"/>
      <c r="D45" s="87"/>
      <c r="E45" s="87"/>
      <c r="F45" s="87"/>
      <c r="G45" s="88"/>
      <c r="H45" s="56">
        <f>SUM(H39:H44)</f>
        <v>0.06562611111111111</v>
      </c>
      <c r="I45" s="49">
        <f>SUM(I39:I44)</f>
        <v>0</v>
      </c>
      <c r="J45" s="45"/>
      <c r="K45" s="58"/>
    </row>
    <row r="46" spans="2:11" ht="15">
      <c r="B46" s="41"/>
      <c r="H46" s="51"/>
      <c r="I46" s="52"/>
      <c r="J46" s="45"/>
      <c r="K46" s="58"/>
    </row>
    <row r="47" spans="2:11" ht="15">
      <c r="B47" s="42" t="s">
        <v>44</v>
      </c>
      <c r="C47" s="86" t="s">
        <v>27</v>
      </c>
      <c r="D47" s="87"/>
      <c r="E47" s="87"/>
      <c r="F47" s="87"/>
      <c r="G47" s="88"/>
      <c r="H47" s="43" t="s">
        <v>3</v>
      </c>
      <c r="I47" s="44" t="s">
        <v>4</v>
      </c>
      <c r="J47" s="45"/>
      <c r="K47" s="58"/>
    </row>
    <row r="48" spans="2:11" ht="15">
      <c r="B48" s="46">
        <v>1</v>
      </c>
      <c r="C48" s="102" t="s">
        <v>29</v>
      </c>
      <c r="D48" s="103"/>
      <c r="E48" s="103"/>
      <c r="F48" s="103"/>
      <c r="G48" s="104"/>
      <c r="H48" s="53">
        <f>((1/12)+(1/12/12)+(1/12/12)+(1/12/12/3))</f>
        <v>0.09953703703703703</v>
      </c>
      <c r="I48" s="47">
        <f aca="true" t="shared" si="2" ref="I48:I54">ROUND($I$19*H48,2)</f>
        <v>0</v>
      </c>
      <c r="J48" s="45"/>
      <c r="K48" s="58"/>
    </row>
    <row r="49" spans="2:11" ht="15">
      <c r="B49" s="46">
        <v>2</v>
      </c>
      <c r="C49" s="99" t="s">
        <v>13</v>
      </c>
      <c r="D49" s="100"/>
      <c r="E49" s="100"/>
      <c r="F49" s="100"/>
      <c r="G49" s="101"/>
      <c r="H49" s="53">
        <f>((1/12)+(1/12/12)+(1/12/12)+(1/12/12/3))/30*1</f>
        <v>0.003317901234567901</v>
      </c>
      <c r="I49" s="47">
        <f t="shared" si="2"/>
        <v>0</v>
      </c>
      <c r="J49" s="45"/>
      <c r="K49" s="58"/>
    </row>
    <row r="50" spans="2:11" ht="15">
      <c r="B50" s="46">
        <v>3</v>
      </c>
      <c r="C50" s="99" t="s">
        <v>14</v>
      </c>
      <c r="D50" s="100"/>
      <c r="E50" s="100"/>
      <c r="F50" s="100"/>
      <c r="G50" s="101"/>
      <c r="H50" s="53">
        <f>((1/12)+(1/12/12)+(1/12/12)+(1/12/12/3))/30*5*0.015</f>
        <v>0.00024884259259259255</v>
      </c>
      <c r="I50" s="47">
        <f t="shared" si="2"/>
        <v>0</v>
      </c>
      <c r="J50" s="45"/>
      <c r="K50" s="58"/>
    </row>
    <row r="51" spans="2:11" ht="15">
      <c r="B51" s="46">
        <v>4</v>
      </c>
      <c r="C51" s="99" t="s">
        <v>28</v>
      </c>
      <c r="D51" s="100"/>
      <c r="E51" s="100"/>
      <c r="F51" s="100"/>
      <c r="G51" s="101"/>
      <c r="H51" s="53">
        <f>((1/12)+(1/12/12)+(1/12/12)+(1/12/12/3))/30*15*0.0078</f>
        <v>0.0003881944444444444</v>
      </c>
      <c r="I51" s="47">
        <f t="shared" si="2"/>
        <v>0</v>
      </c>
      <c r="J51" s="45"/>
      <c r="K51" s="58"/>
    </row>
    <row r="52" spans="2:11" ht="15">
      <c r="B52" s="46">
        <v>5</v>
      </c>
      <c r="C52" s="102" t="s">
        <v>62</v>
      </c>
      <c r="D52" s="103"/>
      <c r="E52" s="103"/>
      <c r="F52" s="103"/>
      <c r="G52" s="104"/>
      <c r="H52" s="53">
        <f>((1/12)+(1/12/3))*(4/12)*0.02</f>
        <v>0.0007407407407407407</v>
      </c>
      <c r="I52" s="47">
        <f t="shared" si="2"/>
        <v>0</v>
      </c>
      <c r="J52" s="45"/>
      <c r="K52" s="58"/>
    </row>
    <row r="53" spans="2:11" ht="15">
      <c r="B53" s="46">
        <v>6</v>
      </c>
      <c r="C53" s="102" t="s">
        <v>31</v>
      </c>
      <c r="D53" s="103"/>
      <c r="E53" s="103"/>
      <c r="F53" s="103"/>
      <c r="G53" s="104"/>
      <c r="H53" s="53">
        <f>((1/12)+(1/12/12)+(1/12/12)+(1/12/12/3))/30*3</f>
        <v>0.009953703703703702</v>
      </c>
      <c r="I53" s="47">
        <f t="shared" si="2"/>
        <v>0</v>
      </c>
      <c r="J53" s="45"/>
      <c r="K53" s="58"/>
    </row>
    <row r="54" spans="2:11" ht="15">
      <c r="B54" s="46">
        <v>7</v>
      </c>
      <c r="C54" s="102" t="s">
        <v>30</v>
      </c>
      <c r="D54" s="103"/>
      <c r="E54" s="103"/>
      <c r="F54" s="103"/>
      <c r="G54" s="104"/>
      <c r="H54" s="53">
        <f>SUM(H48:H53)*$H$30</f>
        <v>0.04202060246913582</v>
      </c>
      <c r="I54" s="47">
        <f t="shared" si="2"/>
        <v>0</v>
      </c>
      <c r="J54" s="45"/>
      <c r="K54" s="58"/>
    </row>
    <row r="55" spans="2:11" ht="15">
      <c r="B55" s="86" t="s">
        <v>2</v>
      </c>
      <c r="C55" s="87"/>
      <c r="D55" s="87"/>
      <c r="E55" s="87"/>
      <c r="F55" s="87"/>
      <c r="G55" s="88"/>
      <c r="H55" s="56">
        <f>SUM(H48:H54)</f>
        <v>0.15620702222222224</v>
      </c>
      <c r="I55" s="49">
        <f>SUM(I48:I54)</f>
        <v>0</v>
      </c>
      <c r="J55" s="45"/>
      <c r="K55" s="58"/>
    </row>
    <row r="56" spans="8:11" ht="15">
      <c r="H56" s="51"/>
      <c r="I56" s="52"/>
      <c r="J56" s="45"/>
      <c r="K56" s="58"/>
    </row>
    <row r="57" spans="2:11" ht="15">
      <c r="B57" s="42" t="s">
        <v>45</v>
      </c>
      <c r="C57" s="86" t="s">
        <v>61</v>
      </c>
      <c r="D57" s="87"/>
      <c r="E57" s="87"/>
      <c r="F57" s="87"/>
      <c r="G57" s="87"/>
      <c r="H57" s="88"/>
      <c r="I57" s="44" t="s">
        <v>4</v>
      </c>
      <c r="J57" s="45"/>
      <c r="K57" s="58"/>
    </row>
    <row r="58" spans="2:11" ht="15">
      <c r="B58" s="22">
        <v>1</v>
      </c>
      <c r="C58" s="105" t="s">
        <v>63</v>
      </c>
      <c r="D58" s="106"/>
      <c r="E58" s="106"/>
      <c r="F58" s="106"/>
      <c r="G58" s="106"/>
      <c r="H58" s="107"/>
      <c r="I58" s="23"/>
      <c r="J58" s="45"/>
      <c r="K58" s="58"/>
    </row>
    <row r="59" spans="2:11" ht="15">
      <c r="B59" s="22">
        <v>2</v>
      </c>
      <c r="C59" s="108"/>
      <c r="D59" s="109"/>
      <c r="E59" s="109"/>
      <c r="F59" s="109"/>
      <c r="G59" s="109"/>
      <c r="H59" s="107"/>
      <c r="I59" s="24"/>
      <c r="J59" s="45"/>
      <c r="K59" s="58"/>
    </row>
    <row r="60" spans="2:11" ht="15">
      <c r="B60" s="22">
        <v>3</v>
      </c>
      <c r="C60" s="108"/>
      <c r="D60" s="109"/>
      <c r="E60" s="109"/>
      <c r="F60" s="109"/>
      <c r="G60" s="109"/>
      <c r="H60" s="107"/>
      <c r="I60" s="24"/>
      <c r="J60" s="45"/>
      <c r="K60" s="58"/>
    </row>
    <row r="61" spans="2:11" ht="15">
      <c r="B61" s="86" t="s">
        <v>2</v>
      </c>
      <c r="C61" s="87"/>
      <c r="D61" s="87"/>
      <c r="E61" s="87"/>
      <c r="F61" s="87"/>
      <c r="G61" s="87"/>
      <c r="H61" s="88"/>
      <c r="I61" s="49">
        <f>SUM(I58:I60)</f>
        <v>0</v>
      </c>
      <c r="J61" s="45"/>
      <c r="K61" s="58"/>
    </row>
    <row r="62" spans="8:11" ht="15">
      <c r="H62" s="51"/>
      <c r="I62" s="52"/>
      <c r="J62" s="45"/>
      <c r="K62" s="58"/>
    </row>
    <row r="63" spans="2:11" ht="15">
      <c r="B63" s="86" t="s">
        <v>33</v>
      </c>
      <c r="C63" s="87"/>
      <c r="D63" s="87"/>
      <c r="E63" s="87"/>
      <c r="F63" s="87"/>
      <c r="G63" s="87"/>
      <c r="H63" s="88"/>
      <c r="I63" s="49">
        <f>I61+I55+I45+I36+I30+I19</f>
        <v>0</v>
      </c>
      <c r="J63" s="45"/>
      <c r="K63" s="58"/>
    </row>
    <row r="64" ht="15">
      <c r="K64" s="58"/>
    </row>
    <row r="65" spans="2:11" s="45" customFormat="1" ht="15">
      <c r="B65" s="92" t="s">
        <v>34</v>
      </c>
      <c r="C65" s="92"/>
      <c r="D65" s="92"/>
      <c r="E65" s="92"/>
      <c r="F65" s="92"/>
      <c r="G65" s="92"/>
      <c r="H65" s="92"/>
      <c r="I65" s="92"/>
      <c r="K65" s="70"/>
    </row>
    <row r="66" ht="15">
      <c r="K66" s="58"/>
    </row>
    <row r="67" spans="2:11" ht="15">
      <c r="B67" s="42" t="s">
        <v>15</v>
      </c>
      <c r="C67" s="86" t="s">
        <v>53</v>
      </c>
      <c r="D67" s="87"/>
      <c r="E67" s="87"/>
      <c r="F67" s="87"/>
      <c r="G67" s="87"/>
      <c r="H67" s="111"/>
      <c r="I67" s="61" t="s">
        <v>4</v>
      </c>
      <c r="K67" s="58"/>
    </row>
    <row r="68" spans="2:11" ht="15">
      <c r="B68" s="22">
        <v>1</v>
      </c>
      <c r="C68" s="108" t="s">
        <v>64</v>
      </c>
      <c r="D68" s="109"/>
      <c r="E68" s="109"/>
      <c r="F68" s="109"/>
      <c r="G68" s="109"/>
      <c r="H68" s="110"/>
      <c r="I68" s="23">
        <v>0</v>
      </c>
      <c r="K68" s="58"/>
    </row>
    <row r="69" spans="2:11" ht="15">
      <c r="B69" s="22">
        <v>2</v>
      </c>
      <c r="C69" s="108" t="s">
        <v>35</v>
      </c>
      <c r="D69" s="109"/>
      <c r="E69" s="109"/>
      <c r="F69" s="109"/>
      <c r="G69" s="109"/>
      <c r="H69" s="110"/>
      <c r="I69" s="23">
        <v>0</v>
      </c>
      <c r="J69" s="45"/>
      <c r="K69" s="58"/>
    </row>
    <row r="70" spans="2:11" ht="15">
      <c r="B70" s="22">
        <v>3</v>
      </c>
      <c r="C70" s="108" t="s">
        <v>36</v>
      </c>
      <c r="D70" s="109"/>
      <c r="E70" s="109"/>
      <c r="F70" s="109"/>
      <c r="G70" s="109"/>
      <c r="H70" s="110"/>
      <c r="I70" s="23">
        <v>0</v>
      </c>
      <c r="K70" s="58"/>
    </row>
    <row r="71" spans="2:11" ht="15">
      <c r="B71" s="86" t="s">
        <v>37</v>
      </c>
      <c r="C71" s="87"/>
      <c r="D71" s="87"/>
      <c r="E71" s="87"/>
      <c r="F71" s="87"/>
      <c r="G71" s="87"/>
      <c r="H71" s="88"/>
      <c r="I71" s="49">
        <f>SUM(I68:I70)</f>
        <v>0</v>
      </c>
      <c r="K71" s="58"/>
    </row>
    <row r="72" ht="15">
      <c r="K72" s="58"/>
    </row>
    <row r="73" spans="2:11" ht="15">
      <c r="B73" s="92" t="s">
        <v>38</v>
      </c>
      <c r="C73" s="92"/>
      <c r="D73" s="92"/>
      <c r="E73" s="92"/>
      <c r="F73" s="92"/>
      <c r="G73" s="92"/>
      <c r="H73" s="92"/>
      <c r="I73" s="92"/>
      <c r="K73" s="58"/>
    </row>
    <row r="74" ht="15">
      <c r="K74" s="58"/>
    </row>
    <row r="75" spans="2:11" ht="15">
      <c r="B75" s="42" t="s">
        <v>15</v>
      </c>
      <c r="C75" s="86" t="s">
        <v>41</v>
      </c>
      <c r="D75" s="87"/>
      <c r="E75" s="87"/>
      <c r="F75" s="87"/>
      <c r="G75" s="87"/>
      <c r="H75" s="88"/>
      <c r="I75" s="61" t="s">
        <v>4</v>
      </c>
      <c r="K75" s="58"/>
    </row>
    <row r="76" spans="2:11" ht="15">
      <c r="B76" s="22">
        <v>1</v>
      </c>
      <c r="C76" s="108" t="s">
        <v>40</v>
      </c>
      <c r="D76" s="109"/>
      <c r="E76" s="109"/>
      <c r="F76" s="109"/>
      <c r="G76" s="109"/>
      <c r="H76" s="110"/>
      <c r="I76" s="24">
        <v>0</v>
      </c>
      <c r="K76" s="58"/>
    </row>
    <row r="77" spans="2:11" ht="15">
      <c r="B77" s="22">
        <v>2</v>
      </c>
      <c r="C77" s="108" t="s">
        <v>55</v>
      </c>
      <c r="D77" s="109"/>
      <c r="E77" s="109"/>
      <c r="F77" s="109"/>
      <c r="G77" s="109"/>
      <c r="H77" s="110"/>
      <c r="I77" s="24">
        <v>0</v>
      </c>
      <c r="K77" s="58"/>
    </row>
    <row r="78" spans="2:11" ht="15">
      <c r="B78" s="112" t="s">
        <v>39</v>
      </c>
      <c r="C78" s="113"/>
      <c r="D78" s="113"/>
      <c r="E78" s="113"/>
      <c r="F78" s="113"/>
      <c r="G78" s="113"/>
      <c r="H78" s="114"/>
      <c r="I78" s="62">
        <f>SUM(I76:I77)</f>
        <v>0</v>
      </c>
      <c r="K78" s="58"/>
    </row>
    <row r="79" ht="15">
      <c r="K79" s="58"/>
    </row>
    <row r="80" spans="2:11" ht="15">
      <c r="B80" s="92" t="s">
        <v>46</v>
      </c>
      <c r="C80" s="92"/>
      <c r="D80" s="92"/>
      <c r="E80" s="92"/>
      <c r="F80" s="92"/>
      <c r="G80" s="92"/>
      <c r="H80" s="92"/>
      <c r="I80" s="92"/>
      <c r="K80" s="58"/>
    </row>
    <row r="81" ht="15">
      <c r="K81" s="58"/>
    </row>
    <row r="82" spans="2:11" ht="15">
      <c r="B82" s="42" t="s">
        <v>15</v>
      </c>
      <c r="C82" s="86" t="s">
        <v>57</v>
      </c>
      <c r="D82" s="87"/>
      <c r="E82" s="87"/>
      <c r="F82" s="87"/>
      <c r="G82" s="88"/>
      <c r="H82" s="63" t="s">
        <v>3</v>
      </c>
      <c r="I82" s="61" t="s">
        <v>4</v>
      </c>
      <c r="K82" s="58"/>
    </row>
    <row r="83" spans="2:11" ht="15">
      <c r="B83" s="46">
        <v>1</v>
      </c>
      <c r="C83" s="102" t="s">
        <v>47</v>
      </c>
      <c r="D83" s="103"/>
      <c r="E83" s="103"/>
      <c r="F83" s="103"/>
      <c r="G83" s="104"/>
      <c r="H83" s="72">
        <v>0.076</v>
      </c>
      <c r="I83" s="59">
        <f>$I$86/$H$86*H83</f>
        <v>0</v>
      </c>
      <c r="K83" s="58"/>
    </row>
    <row r="84" spans="2:11" ht="15">
      <c r="B84" s="46">
        <v>2</v>
      </c>
      <c r="C84" s="102" t="s">
        <v>48</v>
      </c>
      <c r="D84" s="103"/>
      <c r="E84" s="103"/>
      <c r="F84" s="103"/>
      <c r="G84" s="104"/>
      <c r="H84" s="72">
        <v>0.0165</v>
      </c>
      <c r="I84" s="59">
        <f>$I$86/$H$86*H84</f>
        <v>0</v>
      </c>
      <c r="K84" s="58"/>
    </row>
    <row r="85" spans="2:11" ht="15">
      <c r="B85" s="46">
        <v>3</v>
      </c>
      <c r="C85" s="102" t="s">
        <v>49</v>
      </c>
      <c r="D85" s="103"/>
      <c r="E85" s="103"/>
      <c r="F85" s="103"/>
      <c r="G85" s="104"/>
      <c r="H85" s="53">
        <v>0.05</v>
      </c>
      <c r="I85" s="59">
        <f>$I$86/$H$86*H85</f>
        <v>0</v>
      </c>
      <c r="K85" s="58"/>
    </row>
    <row r="86" spans="2:11" ht="15">
      <c r="B86" s="86" t="s">
        <v>2</v>
      </c>
      <c r="C86" s="87"/>
      <c r="D86" s="87"/>
      <c r="E86" s="87"/>
      <c r="F86" s="87"/>
      <c r="G86" s="88"/>
      <c r="H86" s="64">
        <f>SUM(H83:H85)</f>
        <v>0.14250000000000002</v>
      </c>
      <c r="I86" s="62">
        <f>ROUND(((I63+I71)*$H$86)/(1-$H$86),2)</f>
        <v>0</v>
      </c>
      <c r="K86" s="58"/>
    </row>
    <row r="87" spans="10:11" ht="15">
      <c r="J87" s="65"/>
      <c r="K87" s="66"/>
    </row>
    <row r="88" spans="2:11" ht="15">
      <c r="B88" s="42" t="s">
        <v>15</v>
      </c>
      <c r="C88" s="86" t="s">
        <v>58</v>
      </c>
      <c r="D88" s="87"/>
      <c r="E88" s="87"/>
      <c r="F88" s="87"/>
      <c r="G88" s="88"/>
      <c r="H88" s="63" t="s">
        <v>3</v>
      </c>
      <c r="I88" s="61" t="s">
        <v>4</v>
      </c>
      <c r="J88" s="65"/>
      <c r="K88" s="66"/>
    </row>
    <row r="89" spans="2:11" ht="15">
      <c r="B89" s="46">
        <v>1</v>
      </c>
      <c r="C89" s="102" t="s">
        <v>47</v>
      </c>
      <c r="D89" s="103"/>
      <c r="E89" s="103"/>
      <c r="F89" s="103"/>
      <c r="G89" s="104"/>
      <c r="H89" s="72">
        <v>0.076</v>
      </c>
      <c r="I89" s="59">
        <f>$I$92/$H$92*H89</f>
        <v>0</v>
      </c>
      <c r="J89" s="67"/>
      <c r="K89" s="66"/>
    </row>
    <row r="90" spans="2:11" ht="15">
      <c r="B90" s="46">
        <v>2</v>
      </c>
      <c r="C90" s="102" t="s">
        <v>48</v>
      </c>
      <c r="D90" s="103"/>
      <c r="E90" s="103"/>
      <c r="F90" s="103"/>
      <c r="G90" s="104"/>
      <c r="H90" s="72">
        <v>0.0165</v>
      </c>
      <c r="I90" s="59">
        <f>$I$92/$H$92*H90</f>
        <v>0</v>
      </c>
      <c r="J90" s="67"/>
      <c r="K90" s="66"/>
    </row>
    <row r="91" spans="2:11" ht="15">
      <c r="B91" s="46">
        <v>3</v>
      </c>
      <c r="C91" s="102" t="s">
        <v>49</v>
      </c>
      <c r="D91" s="103"/>
      <c r="E91" s="103"/>
      <c r="F91" s="103"/>
      <c r="G91" s="104"/>
      <c r="H91" s="53">
        <v>0.05</v>
      </c>
      <c r="I91" s="59">
        <f>$I$92/$H$92*H91</f>
        <v>0</v>
      </c>
      <c r="J91" s="67"/>
      <c r="K91" s="66"/>
    </row>
    <row r="92" spans="2:11" ht="15">
      <c r="B92" s="86" t="s">
        <v>2</v>
      </c>
      <c r="C92" s="87"/>
      <c r="D92" s="87"/>
      <c r="E92" s="87"/>
      <c r="F92" s="87"/>
      <c r="G92" s="88"/>
      <c r="H92" s="64">
        <f>SUM(H89:H91)</f>
        <v>0.14250000000000002</v>
      </c>
      <c r="I92" s="62">
        <f>ROUND(((I78)*$H$86)/(1-$H$86),2)</f>
        <v>0</v>
      </c>
      <c r="J92" s="67"/>
      <c r="K92" s="66"/>
    </row>
    <row r="93" spans="10:11" ht="15">
      <c r="J93" s="65"/>
      <c r="K93" s="66"/>
    </row>
    <row r="94" spans="2:11" ht="15">
      <c r="B94" s="86" t="s">
        <v>50</v>
      </c>
      <c r="C94" s="87"/>
      <c r="D94" s="87"/>
      <c r="E94" s="87"/>
      <c r="F94" s="87"/>
      <c r="G94" s="87"/>
      <c r="H94" s="88"/>
      <c r="I94" s="62">
        <f>I92+I86</f>
        <v>0</v>
      </c>
      <c r="K94" s="58"/>
    </row>
    <row r="95" ht="15">
      <c r="K95" s="58"/>
    </row>
    <row r="96" spans="2:11" ht="15">
      <c r="B96" s="92" t="s">
        <v>70</v>
      </c>
      <c r="C96" s="92"/>
      <c r="D96" s="92"/>
      <c r="E96" s="92"/>
      <c r="F96" s="92"/>
      <c r="G96" s="92"/>
      <c r="H96" s="92"/>
      <c r="I96" s="92"/>
      <c r="K96" s="58"/>
    </row>
    <row r="97" ht="15">
      <c r="K97" s="58"/>
    </row>
    <row r="98" spans="2:11" ht="15">
      <c r="B98" s="86" t="s">
        <v>71</v>
      </c>
      <c r="C98" s="87"/>
      <c r="D98" s="87"/>
      <c r="E98" s="87"/>
      <c r="F98" s="87"/>
      <c r="G98" s="87"/>
      <c r="H98" s="88"/>
      <c r="I98" s="62">
        <f>I63+I71+I86</f>
        <v>0</v>
      </c>
      <c r="K98" s="58"/>
    </row>
    <row r="99" spans="2:11" ht="15">
      <c r="B99" s="68"/>
      <c r="C99" s="68"/>
      <c r="D99" s="68"/>
      <c r="E99" s="68"/>
      <c r="F99" s="68"/>
      <c r="G99" s="68"/>
      <c r="H99" s="69"/>
      <c r="K99" s="58"/>
    </row>
    <row r="100" spans="2:11" ht="15">
      <c r="B100" s="86" t="s">
        <v>72</v>
      </c>
      <c r="C100" s="87"/>
      <c r="D100" s="87"/>
      <c r="E100" s="87"/>
      <c r="F100" s="87"/>
      <c r="G100" s="87"/>
      <c r="H100" s="88"/>
      <c r="I100" s="62">
        <f>I78+I92</f>
        <v>0</v>
      </c>
      <c r="K100" s="58"/>
    </row>
    <row r="101" spans="2:11" ht="15">
      <c r="B101" s="68"/>
      <c r="C101" s="68"/>
      <c r="D101" s="68"/>
      <c r="E101" s="68"/>
      <c r="F101" s="68"/>
      <c r="G101" s="68"/>
      <c r="H101" s="69"/>
      <c r="K101" s="58"/>
    </row>
    <row r="102" spans="2:11" ht="15">
      <c r="B102" s="86" t="s">
        <v>51</v>
      </c>
      <c r="C102" s="87"/>
      <c r="D102" s="87"/>
      <c r="E102" s="87"/>
      <c r="F102" s="87"/>
      <c r="G102" s="87"/>
      <c r="H102" s="88"/>
      <c r="I102" s="62">
        <f>I63+I71+I78+I94</f>
        <v>0</v>
      </c>
      <c r="K102" s="58"/>
    </row>
  </sheetData>
  <sheetProtection password="DFA0" sheet="1"/>
  <mergeCells count="77">
    <mergeCell ref="C85:G85"/>
    <mergeCell ref="B86:G86"/>
    <mergeCell ref="B78:H78"/>
    <mergeCell ref="B80:I80"/>
    <mergeCell ref="B100:H100"/>
    <mergeCell ref="B98:H98"/>
    <mergeCell ref="C88:G88"/>
    <mergeCell ref="C82:G82"/>
    <mergeCell ref="C83:G83"/>
    <mergeCell ref="C84:G84"/>
    <mergeCell ref="B94:H94"/>
    <mergeCell ref="B96:I96"/>
    <mergeCell ref="C69:H69"/>
    <mergeCell ref="C70:H70"/>
    <mergeCell ref="B73:I73"/>
    <mergeCell ref="B102:H102"/>
    <mergeCell ref="C89:G89"/>
    <mergeCell ref="C90:G90"/>
    <mergeCell ref="C91:G91"/>
    <mergeCell ref="B92:G92"/>
    <mergeCell ref="C76:H76"/>
    <mergeCell ref="C77:H77"/>
    <mergeCell ref="B61:H61"/>
    <mergeCell ref="B63:H63"/>
    <mergeCell ref="B65:I65"/>
    <mergeCell ref="C67:H67"/>
    <mergeCell ref="C68:H68"/>
    <mergeCell ref="B71:H71"/>
    <mergeCell ref="C60:H60"/>
    <mergeCell ref="C51:G51"/>
    <mergeCell ref="C52:G52"/>
    <mergeCell ref="C48:G48"/>
    <mergeCell ref="C75:H75"/>
    <mergeCell ref="C58:H58"/>
    <mergeCell ref="C54:G54"/>
    <mergeCell ref="B55:G55"/>
    <mergeCell ref="C57:H57"/>
    <mergeCell ref="C59:H59"/>
    <mergeCell ref="C53:G53"/>
    <mergeCell ref="C38:G38"/>
    <mergeCell ref="C40:G40"/>
    <mergeCell ref="C41:G41"/>
    <mergeCell ref="C42:G42"/>
    <mergeCell ref="C43:G43"/>
    <mergeCell ref="C44:G44"/>
    <mergeCell ref="B45:G45"/>
    <mergeCell ref="C49:G49"/>
    <mergeCell ref="C50:G50"/>
    <mergeCell ref="B30:G30"/>
    <mergeCell ref="C32:G32"/>
    <mergeCell ref="C47:G47"/>
    <mergeCell ref="C34:G34"/>
    <mergeCell ref="C35:G35"/>
    <mergeCell ref="B36:G36"/>
    <mergeCell ref="B14:I14"/>
    <mergeCell ref="C26:G26"/>
    <mergeCell ref="C18:G18"/>
    <mergeCell ref="C25:G25"/>
    <mergeCell ref="C27:G27"/>
    <mergeCell ref="C29:G29"/>
    <mergeCell ref="B12:H12"/>
    <mergeCell ref="C39:G39"/>
    <mergeCell ref="C16:G16"/>
    <mergeCell ref="C17:H17"/>
    <mergeCell ref="C33:G33"/>
    <mergeCell ref="B19:H19"/>
    <mergeCell ref="C21:G21"/>
    <mergeCell ref="C22:G22"/>
    <mergeCell ref="C23:G23"/>
    <mergeCell ref="C24:G24"/>
    <mergeCell ref="B9:I9"/>
    <mergeCell ref="B10:I10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2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421875" style="41" customWidth="1"/>
    <col min="2" max="2" width="4.140625" style="50" customWidth="1"/>
    <col min="3" max="3" width="46.00390625" style="41" customWidth="1"/>
    <col min="4" max="4" width="6.8515625" style="41" customWidth="1"/>
    <col min="5" max="5" width="5.421875" style="41" customWidth="1"/>
    <col min="6" max="6" width="6.421875" style="41" customWidth="1"/>
    <col min="7" max="7" width="9.57421875" style="41" customWidth="1"/>
    <col min="8" max="8" width="15.140625" style="38" customWidth="1"/>
    <col min="9" max="9" width="15.140625" style="60" customWidth="1"/>
    <col min="10" max="16384" width="9.140625" style="41" customWidth="1"/>
  </cols>
  <sheetData>
    <row r="2" spans="2:9" s="37" customFormat="1" ht="15">
      <c r="B2" s="86" t="s">
        <v>56</v>
      </c>
      <c r="C2" s="87"/>
      <c r="D2" s="87"/>
      <c r="E2" s="87"/>
      <c r="F2" s="87"/>
      <c r="G2" s="87"/>
      <c r="H2" s="87"/>
      <c r="I2" s="88"/>
    </row>
    <row r="3" s="37" customFormat="1" ht="15">
      <c r="H3" s="38"/>
    </row>
    <row r="4" spans="2:9" s="37" customFormat="1" ht="15">
      <c r="B4" s="89" t="s">
        <v>84</v>
      </c>
      <c r="C4" s="89"/>
      <c r="D4" s="89"/>
      <c r="E4" s="89"/>
      <c r="F4" s="89"/>
      <c r="G4" s="89"/>
      <c r="H4" s="89"/>
      <c r="I4" s="89"/>
    </row>
    <row r="5" spans="2:9" s="37" customFormat="1" ht="15">
      <c r="B5" s="89" t="s">
        <v>85</v>
      </c>
      <c r="C5" s="89"/>
      <c r="D5" s="89"/>
      <c r="E5" s="89"/>
      <c r="F5" s="89"/>
      <c r="G5" s="89"/>
      <c r="H5" s="89"/>
      <c r="I5" s="89"/>
    </row>
    <row r="6" spans="2:9" s="37" customFormat="1" ht="15">
      <c r="B6" s="39"/>
      <c r="C6" s="39"/>
      <c r="D6" s="39"/>
      <c r="E6" s="39"/>
      <c r="F6" s="39"/>
      <c r="G6" s="39"/>
      <c r="H6" s="40"/>
      <c r="I6" s="39"/>
    </row>
    <row r="7" spans="2:9" s="37" customFormat="1" ht="15">
      <c r="B7" s="90" t="s">
        <v>54</v>
      </c>
      <c r="C7" s="90"/>
      <c r="D7" s="90"/>
      <c r="E7" s="90"/>
      <c r="F7" s="90"/>
      <c r="G7" s="90"/>
      <c r="H7" s="90"/>
      <c r="I7" s="90"/>
    </row>
    <row r="8" spans="2:9" s="37" customFormat="1" ht="15">
      <c r="B8" s="86" t="s">
        <v>98</v>
      </c>
      <c r="C8" s="87"/>
      <c r="D8" s="87"/>
      <c r="E8" s="87"/>
      <c r="F8" s="87"/>
      <c r="G8" s="87"/>
      <c r="H8" s="87"/>
      <c r="I8" s="88"/>
    </row>
    <row r="9" spans="2:9" s="37" customFormat="1" ht="18" customHeight="1">
      <c r="B9" s="83" t="s">
        <v>97</v>
      </c>
      <c r="C9" s="84"/>
      <c r="D9" s="84"/>
      <c r="E9" s="84"/>
      <c r="F9" s="84"/>
      <c r="G9" s="84"/>
      <c r="H9" s="84"/>
      <c r="I9" s="85"/>
    </row>
    <row r="10" spans="2:9" s="37" customFormat="1" ht="15">
      <c r="B10" s="118" t="s">
        <v>82</v>
      </c>
      <c r="C10" s="119"/>
      <c r="D10" s="119"/>
      <c r="E10" s="119"/>
      <c r="F10" s="119"/>
      <c r="G10" s="119"/>
      <c r="H10" s="119"/>
      <c r="I10" s="120"/>
    </row>
    <row r="11" spans="2:9" s="37" customFormat="1" ht="15.75" thickBot="1">
      <c r="B11" s="39"/>
      <c r="C11" s="39"/>
      <c r="D11" s="39"/>
      <c r="E11" s="39"/>
      <c r="F11" s="39"/>
      <c r="G11" s="39"/>
      <c r="H11" s="40"/>
      <c r="I11" s="39"/>
    </row>
    <row r="12" spans="2:9" ht="15.75" thickBot="1">
      <c r="B12" s="86" t="s">
        <v>52</v>
      </c>
      <c r="C12" s="87"/>
      <c r="D12" s="87"/>
      <c r="E12" s="87"/>
      <c r="F12" s="87"/>
      <c r="G12" s="87"/>
      <c r="H12" s="87"/>
      <c r="I12" s="26">
        <v>0</v>
      </c>
    </row>
    <row r="14" spans="2:9" ht="15">
      <c r="B14" s="92" t="s">
        <v>1</v>
      </c>
      <c r="C14" s="92"/>
      <c r="D14" s="92"/>
      <c r="E14" s="92"/>
      <c r="F14" s="92"/>
      <c r="G14" s="92"/>
      <c r="H14" s="92"/>
      <c r="I14" s="92"/>
    </row>
    <row r="16" spans="2:10" ht="15">
      <c r="B16" s="42" t="s">
        <v>15</v>
      </c>
      <c r="C16" s="86" t="s">
        <v>17</v>
      </c>
      <c r="D16" s="87"/>
      <c r="E16" s="87"/>
      <c r="F16" s="87"/>
      <c r="G16" s="88"/>
      <c r="H16" s="43" t="s">
        <v>3</v>
      </c>
      <c r="I16" s="44" t="s">
        <v>4</v>
      </c>
      <c r="J16" s="45"/>
    </row>
    <row r="17" spans="2:10" ht="15">
      <c r="B17" s="46">
        <v>1</v>
      </c>
      <c r="C17" s="93" t="s">
        <v>0</v>
      </c>
      <c r="D17" s="94"/>
      <c r="E17" s="94"/>
      <c r="F17" s="94"/>
      <c r="G17" s="94"/>
      <c r="H17" s="95"/>
      <c r="I17" s="47">
        <f>$I$12/220*125</f>
        <v>0</v>
      </c>
      <c r="J17" s="45"/>
    </row>
    <row r="18" spans="2:10" ht="15">
      <c r="B18" s="46">
        <v>2</v>
      </c>
      <c r="C18" s="96" t="s">
        <v>74</v>
      </c>
      <c r="D18" s="97"/>
      <c r="E18" s="97"/>
      <c r="F18" s="97"/>
      <c r="G18" s="98"/>
      <c r="H18" s="48">
        <v>0.4</v>
      </c>
      <c r="I18" s="47">
        <f>(ROUND(I17*H18,2))</f>
        <v>0</v>
      </c>
      <c r="J18" s="45"/>
    </row>
    <row r="19" spans="2:10" ht="15">
      <c r="B19" s="86" t="s">
        <v>2</v>
      </c>
      <c r="C19" s="87"/>
      <c r="D19" s="87"/>
      <c r="E19" s="87"/>
      <c r="F19" s="87"/>
      <c r="G19" s="87"/>
      <c r="H19" s="88"/>
      <c r="I19" s="49">
        <f>SUM(I17:I18)</f>
        <v>0</v>
      </c>
      <c r="J19" s="45"/>
    </row>
    <row r="20" spans="8:10" ht="15">
      <c r="H20" s="51"/>
      <c r="I20" s="52"/>
      <c r="J20" s="45"/>
    </row>
    <row r="21" spans="2:10" ht="15">
      <c r="B21" s="42" t="s">
        <v>16</v>
      </c>
      <c r="C21" s="86" t="s">
        <v>20</v>
      </c>
      <c r="D21" s="87"/>
      <c r="E21" s="87"/>
      <c r="F21" s="87"/>
      <c r="G21" s="88"/>
      <c r="H21" s="43" t="s">
        <v>3</v>
      </c>
      <c r="I21" s="44" t="s">
        <v>4</v>
      </c>
      <c r="J21" s="45"/>
    </row>
    <row r="22" spans="2:10" ht="15">
      <c r="B22" s="46">
        <v>1</v>
      </c>
      <c r="C22" s="99" t="s">
        <v>5</v>
      </c>
      <c r="D22" s="100"/>
      <c r="E22" s="100"/>
      <c r="F22" s="100"/>
      <c r="G22" s="101"/>
      <c r="H22" s="53">
        <v>0.2</v>
      </c>
      <c r="I22" s="47">
        <f>ROUND($I$19*H22,2)</f>
        <v>0</v>
      </c>
      <c r="J22" s="45"/>
    </row>
    <row r="23" spans="2:10" ht="15">
      <c r="B23" s="46">
        <v>2</v>
      </c>
      <c r="C23" s="99" t="s">
        <v>6</v>
      </c>
      <c r="D23" s="100"/>
      <c r="E23" s="100"/>
      <c r="F23" s="100"/>
      <c r="G23" s="101"/>
      <c r="H23" s="53">
        <v>0.015</v>
      </c>
      <c r="I23" s="47">
        <f aca="true" t="shared" si="0" ref="I23:I29">ROUND($I$19*H23,2)</f>
        <v>0</v>
      </c>
      <c r="J23" s="45"/>
    </row>
    <row r="24" spans="2:10" ht="15">
      <c r="B24" s="46">
        <v>3</v>
      </c>
      <c r="C24" s="99" t="s">
        <v>7</v>
      </c>
      <c r="D24" s="100"/>
      <c r="E24" s="100"/>
      <c r="F24" s="100"/>
      <c r="G24" s="101"/>
      <c r="H24" s="53">
        <v>0.01</v>
      </c>
      <c r="I24" s="47">
        <f t="shared" si="0"/>
        <v>0</v>
      </c>
      <c r="J24" s="45"/>
    </row>
    <row r="25" spans="2:10" ht="15">
      <c r="B25" s="46">
        <v>4</v>
      </c>
      <c r="C25" s="99" t="s">
        <v>8</v>
      </c>
      <c r="D25" s="100"/>
      <c r="E25" s="100"/>
      <c r="F25" s="100"/>
      <c r="G25" s="101"/>
      <c r="H25" s="53">
        <v>0.002</v>
      </c>
      <c r="I25" s="47">
        <f t="shared" si="0"/>
        <v>0</v>
      </c>
      <c r="J25" s="45"/>
    </row>
    <row r="26" spans="2:10" ht="15">
      <c r="B26" s="46">
        <v>5</v>
      </c>
      <c r="C26" s="99" t="s">
        <v>9</v>
      </c>
      <c r="D26" s="100"/>
      <c r="E26" s="100"/>
      <c r="F26" s="100"/>
      <c r="G26" s="101"/>
      <c r="H26" s="53">
        <v>0.025</v>
      </c>
      <c r="I26" s="47">
        <f t="shared" si="0"/>
        <v>0</v>
      </c>
      <c r="J26" s="45"/>
    </row>
    <row r="27" spans="2:10" ht="15">
      <c r="B27" s="46">
        <v>6</v>
      </c>
      <c r="C27" s="99" t="s">
        <v>10</v>
      </c>
      <c r="D27" s="100"/>
      <c r="E27" s="100"/>
      <c r="F27" s="100"/>
      <c r="G27" s="101"/>
      <c r="H27" s="53">
        <v>0.08</v>
      </c>
      <c r="I27" s="47">
        <f t="shared" si="0"/>
        <v>0</v>
      </c>
      <c r="J27" s="45"/>
    </row>
    <row r="28" spans="2:10" ht="15">
      <c r="B28" s="46">
        <v>7</v>
      </c>
      <c r="C28" s="54" t="s">
        <v>59</v>
      </c>
      <c r="D28" s="55" t="s">
        <v>68</v>
      </c>
      <c r="E28" s="20">
        <v>0.03</v>
      </c>
      <c r="F28" s="55" t="s">
        <v>69</v>
      </c>
      <c r="G28" s="21">
        <v>1</v>
      </c>
      <c r="H28" s="53">
        <f>E28*G28</f>
        <v>0.03</v>
      </c>
      <c r="I28" s="47">
        <f t="shared" si="0"/>
        <v>0</v>
      </c>
      <c r="J28" s="45"/>
    </row>
    <row r="29" spans="2:10" ht="15">
      <c r="B29" s="46">
        <v>8</v>
      </c>
      <c r="C29" s="102" t="s">
        <v>19</v>
      </c>
      <c r="D29" s="103"/>
      <c r="E29" s="103"/>
      <c r="F29" s="103"/>
      <c r="G29" s="104"/>
      <c r="H29" s="53">
        <v>0.006</v>
      </c>
      <c r="I29" s="47">
        <f t="shared" si="0"/>
        <v>0</v>
      </c>
      <c r="J29" s="45"/>
    </row>
    <row r="30" spans="2:10" ht="15">
      <c r="B30" s="86" t="s">
        <v>2</v>
      </c>
      <c r="C30" s="87"/>
      <c r="D30" s="87"/>
      <c r="E30" s="87"/>
      <c r="F30" s="87"/>
      <c r="G30" s="88"/>
      <c r="H30" s="56">
        <f>SUM(H22:H29)</f>
        <v>0.3680000000000001</v>
      </c>
      <c r="I30" s="49">
        <f>SUM(I22:I29)</f>
        <v>0</v>
      </c>
      <c r="J30" s="45"/>
    </row>
    <row r="31" spans="8:10" ht="15">
      <c r="H31" s="51"/>
      <c r="I31" s="52"/>
      <c r="J31" s="45"/>
    </row>
    <row r="32" spans="2:10" ht="15">
      <c r="B32" s="42" t="s">
        <v>42</v>
      </c>
      <c r="C32" s="86" t="s">
        <v>18</v>
      </c>
      <c r="D32" s="87"/>
      <c r="E32" s="87"/>
      <c r="F32" s="87"/>
      <c r="G32" s="88"/>
      <c r="H32" s="43" t="s">
        <v>3</v>
      </c>
      <c r="I32" s="44" t="s">
        <v>4</v>
      </c>
      <c r="J32" s="45"/>
    </row>
    <row r="33" spans="2:10" ht="15">
      <c r="B33" s="46">
        <v>1</v>
      </c>
      <c r="C33" s="99" t="s">
        <v>11</v>
      </c>
      <c r="D33" s="100"/>
      <c r="E33" s="100"/>
      <c r="F33" s="100"/>
      <c r="G33" s="101"/>
      <c r="H33" s="53">
        <f>1/12</f>
        <v>0.08333333333333333</v>
      </c>
      <c r="I33" s="47">
        <f>ROUND($I$19*H33,2)</f>
        <v>0</v>
      </c>
      <c r="J33" s="45"/>
    </row>
    <row r="34" spans="2:10" ht="15">
      <c r="B34" s="46">
        <v>2</v>
      </c>
      <c r="C34" s="99" t="s">
        <v>12</v>
      </c>
      <c r="D34" s="100"/>
      <c r="E34" s="100"/>
      <c r="F34" s="100"/>
      <c r="G34" s="101"/>
      <c r="H34" s="53">
        <f>1/12/3</f>
        <v>0.027777777777777776</v>
      </c>
      <c r="I34" s="47">
        <f>ROUND($I$19*H34,2)</f>
        <v>0</v>
      </c>
      <c r="J34" s="45"/>
    </row>
    <row r="35" spans="2:11" ht="15">
      <c r="B35" s="46">
        <v>3</v>
      </c>
      <c r="C35" s="102" t="s">
        <v>30</v>
      </c>
      <c r="D35" s="103"/>
      <c r="E35" s="103"/>
      <c r="F35" s="103"/>
      <c r="G35" s="104"/>
      <c r="H35" s="53">
        <f>(H33+H34)*H30</f>
        <v>0.0408888888888889</v>
      </c>
      <c r="I35" s="47">
        <f>ROUND($I$19*H35,2)</f>
        <v>0</v>
      </c>
      <c r="J35" s="45"/>
      <c r="K35" s="57"/>
    </row>
    <row r="36" spans="2:10" ht="15">
      <c r="B36" s="86" t="s">
        <v>2</v>
      </c>
      <c r="C36" s="87"/>
      <c r="D36" s="87"/>
      <c r="E36" s="87"/>
      <c r="F36" s="87"/>
      <c r="G36" s="88"/>
      <c r="H36" s="56">
        <f>SUM(H33:H35)</f>
        <v>0.152</v>
      </c>
      <c r="I36" s="49">
        <f>SUM(I33:I35)</f>
        <v>0</v>
      </c>
      <c r="J36" s="45"/>
    </row>
    <row r="37" spans="8:10" ht="15">
      <c r="H37" s="51"/>
      <c r="I37" s="52"/>
      <c r="J37" s="45"/>
    </row>
    <row r="38" spans="2:10" ht="15">
      <c r="B38" s="42" t="s">
        <v>43</v>
      </c>
      <c r="C38" s="86" t="s">
        <v>21</v>
      </c>
      <c r="D38" s="87"/>
      <c r="E38" s="87"/>
      <c r="F38" s="87"/>
      <c r="G38" s="88"/>
      <c r="H38" s="43" t="s">
        <v>3</v>
      </c>
      <c r="I38" s="44" t="s">
        <v>4</v>
      </c>
      <c r="J38" s="45"/>
    </row>
    <row r="39" spans="2:11" ht="15">
      <c r="B39" s="46">
        <v>1</v>
      </c>
      <c r="C39" s="99" t="s">
        <v>22</v>
      </c>
      <c r="D39" s="100"/>
      <c r="E39" s="100"/>
      <c r="F39" s="100"/>
      <c r="G39" s="101"/>
      <c r="H39" s="53">
        <f>(1+(1/12)+(1/12)+(1/12/3))/12*0.05</f>
        <v>0.004976851851851851</v>
      </c>
      <c r="I39" s="47">
        <f aca="true" t="shared" si="1" ref="I39:I44">ROUND($I$19*H39,2)</f>
        <v>0</v>
      </c>
      <c r="J39" s="45"/>
      <c r="K39" s="58"/>
    </row>
    <row r="40" spans="2:11" ht="15">
      <c r="B40" s="46">
        <v>2</v>
      </c>
      <c r="C40" s="99" t="s">
        <v>23</v>
      </c>
      <c r="D40" s="100"/>
      <c r="E40" s="100"/>
      <c r="F40" s="100"/>
      <c r="G40" s="101"/>
      <c r="H40" s="53">
        <f>H39*0.08</f>
        <v>0.0003981481481481481</v>
      </c>
      <c r="I40" s="47">
        <f t="shared" si="1"/>
        <v>0</v>
      </c>
      <c r="J40" s="45"/>
      <c r="K40" s="58"/>
    </row>
    <row r="41" spans="2:11" ht="15">
      <c r="B41" s="46">
        <v>3</v>
      </c>
      <c r="C41" s="99" t="s">
        <v>24</v>
      </c>
      <c r="D41" s="100"/>
      <c r="E41" s="100"/>
      <c r="F41" s="100"/>
      <c r="G41" s="101"/>
      <c r="H41" s="53">
        <f>(1+(1/12)+(1/12)+(1/12/3))*0.4*0.08*0.05</f>
        <v>0.0019111111111111108</v>
      </c>
      <c r="I41" s="47">
        <f t="shared" si="1"/>
        <v>0</v>
      </c>
      <c r="J41" s="45"/>
      <c r="K41" s="58"/>
    </row>
    <row r="42" spans="2:11" ht="15">
      <c r="B42" s="46">
        <v>4</v>
      </c>
      <c r="C42" s="99" t="s">
        <v>25</v>
      </c>
      <c r="D42" s="100"/>
      <c r="E42" s="100"/>
      <c r="F42" s="100"/>
      <c r="G42" s="101"/>
      <c r="H42" s="53">
        <f>7/30/12*0.9</f>
        <v>0.0175</v>
      </c>
      <c r="I42" s="47">
        <f t="shared" si="1"/>
        <v>0</v>
      </c>
      <c r="J42" s="45"/>
      <c r="K42" s="58"/>
    </row>
    <row r="43" spans="2:11" ht="15">
      <c r="B43" s="46">
        <v>5</v>
      </c>
      <c r="C43" s="102" t="s">
        <v>32</v>
      </c>
      <c r="D43" s="103"/>
      <c r="E43" s="103"/>
      <c r="F43" s="103"/>
      <c r="G43" s="104"/>
      <c r="H43" s="53">
        <f>H42*$H$30</f>
        <v>0.006440000000000002</v>
      </c>
      <c r="I43" s="47">
        <f t="shared" si="1"/>
        <v>0</v>
      </c>
      <c r="J43" s="45"/>
      <c r="K43" s="58"/>
    </row>
    <row r="44" spans="2:11" ht="15">
      <c r="B44" s="46">
        <v>6</v>
      </c>
      <c r="C44" s="99" t="s">
        <v>26</v>
      </c>
      <c r="D44" s="100"/>
      <c r="E44" s="100"/>
      <c r="F44" s="100"/>
      <c r="G44" s="101"/>
      <c r="H44" s="53">
        <f>(1+(1/12)+(1/12)+(1/12/3))*0.4*0.08*0.9</f>
        <v>0.03439999999999999</v>
      </c>
      <c r="I44" s="47">
        <f t="shared" si="1"/>
        <v>0</v>
      </c>
      <c r="J44" s="45"/>
      <c r="K44" s="58"/>
    </row>
    <row r="45" spans="2:11" ht="15">
      <c r="B45" s="86" t="s">
        <v>2</v>
      </c>
      <c r="C45" s="87"/>
      <c r="D45" s="87"/>
      <c r="E45" s="87"/>
      <c r="F45" s="87"/>
      <c r="G45" s="88"/>
      <c r="H45" s="56">
        <f>SUM(H39:H44)</f>
        <v>0.06562611111111111</v>
      </c>
      <c r="I45" s="49">
        <f>SUM(I39:I44)</f>
        <v>0</v>
      </c>
      <c r="J45" s="45"/>
      <c r="K45" s="58"/>
    </row>
    <row r="46" spans="2:11" ht="15">
      <c r="B46" s="41"/>
      <c r="H46" s="51"/>
      <c r="I46" s="52"/>
      <c r="J46" s="45"/>
      <c r="K46" s="58"/>
    </row>
    <row r="47" spans="2:11" ht="15">
      <c r="B47" s="42" t="s">
        <v>44</v>
      </c>
      <c r="C47" s="86" t="s">
        <v>27</v>
      </c>
      <c r="D47" s="87"/>
      <c r="E47" s="87"/>
      <c r="F47" s="87"/>
      <c r="G47" s="88"/>
      <c r="H47" s="43" t="s">
        <v>3</v>
      </c>
      <c r="I47" s="44" t="s">
        <v>4</v>
      </c>
      <c r="J47" s="45"/>
      <c r="K47" s="58"/>
    </row>
    <row r="48" spans="2:11" ht="15">
      <c r="B48" s="46">
        <v>1</v>
      </c>
      <c r="C48" s="102" t="s">
        <v>29</v>
      </c>
      <c r="D48" s="103"/>
      <c r="E48" s="103"/>
      <c r="F48" s="103"/>
      <c r="G48" s="104"/>
      <c r="H48" s="53">
        <f>((1/12)+(1/12/12)+(1/12/12)+(1/12/12/3))</f>
        <v>0.09953703703703703</v>
      </c>
      <c r="I48" s="47">
        <f aca="true" t="shared" si="2" ref="I48:I54">ROUND($I$19*H48,2)</f>
        <v>0</v>
      </c>
      <c r="J48" s="45"/>
      <c r="K48" s="58"/>
    </row>
    <row r="49" spans="2:11" ht="15">
      <c r="B49" s="46">
        <v>2</v>
      </c>
      <c r="C49" s="99" t="s">
        <v>13</v>
      </c>
      <c r="D49" s="100"/>
      <c r="E49" s="100"/>
      <c r="F49" s="100"/>
      <c r="G49" s="101"/>
      <c r="H49" s="53">
        <f>((1/12)+(1/12/12)+(1/12/12)+(1/12/12/3))/30*1</f>
        <v>0.003317901234567901</v>
      </c>
      <c r="I49" s="47">
        <f t="shared" si="2"/>
        <v>0</v>
      </c>
      <c r="J49" s="45"/>
      <c r="K49" s="58"/>
    </row>
    <row r="50" spans="2:11" ht="15">
      <c r="B50" s="46">
        <v>3</v>
      </c>
      <c r="C50" s="99" t="s">
        <v>14</v>
      </c>
      <c r="D50" s="100"/>
      <c r="E50" s="100"/>
      <c r="F50" s="100"/>
      <c r="G50" s="101"/>
      <c r="H50" s="53">
        <f>((1/12)+(1/12/12)+(1/12/12)+(1/12/12/3))/30*5*0.015</f>
        <v>0.00024884259259259255</v>
      </c>
      <c r="I50" s="47">
        <f t="shared" si="2"/>
        <v>0</v>
      </c>
      <c r="J50" s="45"/>
      <c r="K50" s="58"/>
    </row>
    <row r="51" spans="2:11" ht="15">
      <c r="B51" s="46">
        <v>4</v>
      </c>
      <c r="C51" s="99" t="s">
        <v>28</v>
      </c>
      <c r="D51" s="100"/>
      <c r="E51" s="100"/>
      <c r="F51" s="100"/>
      <c r="G51" s="101"/>
      <c r="H51" s="53">
        <f>((1/12)+(1/12/12)+(1/12/12)+(1/12/12/3))/30*15*0.0078</f>
        <v>0.0003881944444444444</v>
      </c>
      <c r="I51" s="47">
        <f t="shared" si="2"/>
        <v>0</v>
      </c>
      <c r="J51" s="45"/>
      <c r="K51" s="58"/>
    </row>
    <row r="52" spans="2:11" ht="15">
      <c r="B52" s="46">
        <v>5</v>
      </c>
      <c r="C52" s="102" t="s">
        <v>62</v>
      </c>
      <c r="D52" s="103"/>
      <c r="E52" s="103"/>
      <c r="F52" s="103"/>
      <c r="G52" s="104"/>
      <c r="H52" s="53">
        <f>((1/12)+(1/12/3))*(4/12)*0.02</f>
        <v>0.0007407407407407407</v>
      </c>
      <c r="I52" s="47">
        <f t="shared" si="2"/>
        <v>0</v>
      </c>
      <c r="J52" s="45"/>
      <c r="K52" s="58"/>
    </row>
    <row r="53" spans="2:11" ht="15">
      <c r="B53" s="46">
        <v>6</v>
      </c>
      <c r="C53" s="102" t="s">
        <v>31</v>
      </c>
      <c r="D53" s="103"/>
      <c r="E53" s="103"/>
      <c r="F53" s="103"/>
      <c r="G53" s="104"/>
      <c r="H53" s="53">
        <f>((1/12)+(1/12/12)+(1/12/12)+(1/12/12/3))/30*3</f>
        <v>0.009953703703703702</v>
      </c>
      <c r="I53" s="47">
        <f t="shared" si="2"/>
        <v>0</v>
      </c>
      <c r="J53" s="45"/>
      <c r="K53" s="58"/>
    </row>
    <row r="54" spans="2:11" ht="15">
      <c r="B54" s="46">
        <v>7</v>
      </c>
      <c r="C54" s="102" t="s">
        <v>30</v>
      </c>
      <c r="D54" s="103"/>
      <c r="E54" s="103"/>
      <c r="F54" s="103"/>
      <c r="G54" s="104"/>
      <c r="H54" s="53">
        <f>SUM(H48:H53)*$H$30</f>
        <v>0.04202060246913582</v>
      </c>
      <c r="I54" s="47">
        <f t="shared" si="2"/>
        <v>0</v>
      </c>
      <c r="J54" s="45"/>
      <c r="K54" s="58"/>
    </row>
    <row r="55" spans="2:11" ht="15">
      <c r="B55" s="86" t="s">
        <v>2</v>
      </c>
      <c r="C55" s="87"/>
      <c r="D55" s="87"/>
      <c r="E55" s="87"/>
      <c r="F55" s="87"/>
      <c r="G55" s="88"/>
      <c r="H55" s="56">
        <f>SUM(H48:H54)</f>
        <v>0.15620702222222224</v>
      </c>
      <c r="I55" s="49">
        <f>SUM(I48:I54)</f>
        <v>0</v>
      </c>
      <c r="J55" s="45"/>
      <c r="K55" s="58"/>
    </row>
    <row r="56" spans="8:11" ht="15">
      <c r="H56" s="51"/>
      <c r="I56" s="52"/>
      <c r="J56" s="45"/>
      <c r="K56" s="58"/>
    </row>
    <row r="57" spans="2:11" ht="15">
      <c r="B57" s="42" t="s">
        <v>45</v>
      </c>
      <c r="C57" s="86" t="s">
        <v>61</v>
      </c>
      <c r="D57" s="87"/>
      <c r="E57" s="87"/>
      <c r="F57" s="87"/>
      <c r="G57" s="87"/>
      <c r="H57" s="88"/>
      <c r="I57" s="44" t="s">
        <v>4</v>
      </c>
      <c r="J57" s="45"/>
      <c r="K57" s="58"/>
    </row>
    <row r="58" spans="2:11" ht="15">
      <c r="B58" s="22">
        <v>1</v>
      </c>
      <c r="C58" s="105" t="s">
        <v>63</v>
      </c>
      <c r="D58" s="106"/>
      <c r="E58" s="106"/>
      <c r="F58" s="106"/>
      <c r="G58" s="106"/>
      <c r="H58" s="107"/>
      <c r="I58" s="23"/>
      <c r="J58" s="45"/>
      <c r="K58" s="58"/>
    </row>
    <row r="59" spans="2:11" ht="15">
      <c r="B59" s="22">
        <v>2</v>
      </c>
      <c r="C59" s="108"/>
      <c r="D59" s="109"/>
      <c r="E59" s="109"/>
      <c r="F59" s="109"/>
      <c r="G59" s="109"/>
      <c r="H59" s="107"/>
      <c r="I59" s="24"/>
      <c r="J59" s="45"/>
      <c r="K59" s="58"/>
    </row>
    <row r="60" spans="2:11" ht="15">
      <c r="B60" s="22">
        <v>3</v>
      </c>
      <c r="C60" s="108"/>
      <c r="D60" s="109"/>
      <c r="E60" s="109"/>
      <c r="F60" s="109"/>
      <c r="G60" s="109"/>
      <c r="H60" s="107"/>
      <c r="I60" s="24"/>
      <c r="J60" s="45"/>
      <c r="K60" s="58"/>
    </row>
    <row r="61" spans="2:11" ht="15">
      <c r="B61" s="86" t="s">
        <v>2</v>
      </c>
      <c r="C61" s="87"/>
      <c r="D61" s="87"/>
      <c r="E61" s="87"/>
      <c r="F61" s="87"/>
      <c r="G61" s="87"/>
      <c r="H61" s="88"/>
      <c r="I61" s="49">
        <f>SUM(I58:I60)</f>
        <v>0</v>
      </c>
      <c r="J61" s="45"/>
      <c r="K61" s="58"/>
    </row>
    <row r="62" spans="8:11" ht="15">
      <c r="H62" s="51"/>
      <c r="I62" s="52"/>
      <c r="J62" s="45"/>
      <c r="K62" s="58"/>
    </row>
    <row r="63" spans="2:11" ht="15">
      <c r="B63" s="86" t="s">
        <v>33</v>
      </c>
      <c r="C63" s="87"/>
      <c r="D63" s="87"/>
      <c r="E63" s="87"/>
      <c r="F63" s="87"/>
      <c r="G63" s="87"/>
      <c r="H63" s="88"/>
      <c r="I63" s="49">
        <f>I61+I55+I45+I36+I30+I19</f>
        <v>0</v>
      </c>
      <c r="J63" s="45"/>
      <c r="K63" s="58"/>
    </row>
    <row r="64" ht="15">
      <c r="K64" s="58"/>
    </row>
    <row r="65" spans="2:11" ht="15">
      <c r="B65" s="92" t="s">
        <v>34</v>
      </c>
      <c r="C65" s="92"/>
      <c r="D65" s="92"/>
      <c r="E65" s="92"/>
      <c r="F65" s="92"/>
      <c r="G65" s="92"/>
      <c r="H65" s="92"/>
      <c r="I65" s="92"/>
      <c r="K65" s="58"/>
    </row>
    <row r="66" ht="15">
      <c r="K66" s="58"/>
    </row>
    <row r="67" spans="2:11" ht="15">
      <c r="B67" s="42" t="s">
        <v>15</v>
      </c>
      <c r="C67" s="86" t="s">
        <v>53</v>
      </c>
      <c r="D67" s="87"/>
      <c r="E67" s="87"/>
      <c r="F67" s="87"/>
      <c r="G67" s="87"/>
      <c r="H67" s="111"/>
      <c r="I67" s="61" t="s">
        <v>4</v>
      </c>
      <c r="K67" s="58"/>
    </row>
    <row r="68" spans="2:11" ht="15">
      <c r="B68" s="22">
        <v>1</v>
      </c>
      <c r="C68" s="108" t="s">
        <v>64</v>
      </c>
      <c r="D68" s="109"/>
      <c r="E68" s="109"/>
      <c r="F68" s="109"/>
      <c r="G68" s="109"/>
      <c r="H68" s="110"/>
      <c r="I68" s="23">
        <v>0</v>
      </c>
      <c r="K68" s="58"/>
    </row>
    <row r="69" spans="2:11" ht="15">
      <c r="B69" s="22">
        <v>2</v>
      </c>
      <c r="C69" s="108" t="s">
        <v>35</v>
      </c>
      <c r="D69" s="109"/>
      <c r="E69" s="109"/>
      <c r="F69" s="109"/>
      <c r="G69" s="109"/>
      <c r="H69" s="110"/>
      <c r="I69" s="23">
        <v>0</v>
      </c>
      <c r="K69" s="58"/>
    </row>
    <row r="70" spans="2:11" ht="15">
      <c r="B70" s="22">
        <v>3</v>
      </c>
      <c r="C70" s="108" t="s">
        <v>36</v>
      </c>
      <c r="D70" s="109"/>
      <c r="E70" s="109"/>
      <c r="F70" s="109"/>
      <c r="G70" s="109"/>
      <c r="H70" s="110"/>
      <c r="I70" s="23">
        <v>0</v>
      </c>
      <c r="K70" s="58"/>
    </row>
    <row r="71" spans="2:11" ht="15">
      <c r="B71" s="86" t="s">
        <v>37</v>
      </c>
      <c r="C71" s="87"/>
      <c r="D71" s="87"/>
      <c r="E71" s="87"/>
      <c r="F71" s="87"/>
      <c r="G71" s="87"/>
      <c r="H71" s="88"/>
      <c r="I71" s="49">
        <f>SUM(I68:I70)</f>
        <v>0</v>
      </c>
      <c r="K71" s="58"/>
    </row>
    <row r="72" ht="15">
      <c r="K72" s="58"/>
    </row>
    <row r="73" spans="2:11" ht="15">
      <c r="B73" s="92" t="s">
        <v>38</v>
      </c>
      <c r="C73" s="92"/>
      <c r="D73" s="92"/>
      <c r="E73" s="92"/>
      <c r="F73" s="92"/>
      <c r="G73" s="92"/>
      <c r="H73" s="92"/>
      <c r="I73" s="92"/>
      <c r="K73" s="58"/>
    </row>
    <row r="74" ht="15">
      <c r="K74" s="58"/>
    </row>
    <row r="75" spans="2:11" ht="15">
      <c r="B75" s="42" t="s">
        <v>15</v>
      </c>
      <c r="C75" s="86" t="s">
        <v>41</v>
      </c>
      <c r="D75" s="87"/>
      <c r="E75" s="87"/>
      <c r="F75" s="87"/>
      <c r="G75" s="87"/>
      <c r="H75" s="88"/>
      <c r="I75" s="61" t="s">
        <v>4</v>
      </c>
      <c r="K75" s="58"/>
    </row>
    <row r="76" spans="2:11" ht="15">
      <c r="B76" s="22">
        <v>1</v>
      </c>
      <c r="C76" s="108" t="s">
        <v>40</v>
      </c>
      <c r="D76" s="109"/>
      <c r="E76" s="109"/>
      <c r="F76" s="109"/>
      <c r="G76" s="109"/>
      <c r="H76" s="110"/>
      <c r="I76" s="24">
        <v>0</v>
      </c>
      <c r="K76" s="58"/>
    </row>
    <row r="77" spans="2:11" ht="15">
      <c r="B77" s="22">
        <v>2</v>
      </c>
      <c r="C77" s="108" t="s">
        <v>75</v>
      </c>
      <c r="D77" s="109"/>
      <c r="E77" s="109"/>
      <c r="F77" s="109"/>
      <c r="G77" s="109"/>
      <c r="H77" s="110"/>
      <c r="I77" s="24">
        <v>0</v>
      </c>
      <c r="K77" s="58"/>
    </row>
    <row r="78" spans="2:11" ht="15">
      <c r="B78" s="112" t="s">
        <v>39</v>
      </c>
      <c r="C78" s="113"/>
      <c r="D78" s="113"/>
      <c r="E78" s="113"/>
      <c r="F78" s="113"/>
      <c r="G78" s="113"/>
      <c r="H78" s="114"/>
      <c r="I78" s="62">
        <f>SUM(I76:I77)</f>
        <v>0</v>
      </c>
      <c r="K78" s="58"/>
    </row>
    <row r="79" ht="15">
      <c r="K79" s="58"/>
    </row>
    <row r="80" spans="2:11" ht="15">
      <c r="B80" s="92" t="s">
        <v>46</v>
      </c>
      <c r="C80" s="92"/>
      <c r="D80" s="92"/>
      <c r="E80" s="92"/>
      <c r="F80" s="92"/>
      <c r="G80" s="92"/>
      <c r="H80" s="92"/>
      <c r="I80" s="92"/>
      <c r="K80" s="58"/>
    </row>
    <row r="81" ht="15">
      <c r="K81" s="58"/>
    </row>
    <row r="82" spans="2:11" ht="15">
      <c r="B82" s="42" t="s">
        <v>15</v>
      </c>
      <c r="C82" s="86" t="s">
        <v>57</v>
      </c>
      <c r="D82" s="87"/>
      <c r="E82" s="87"/>
      <c r="F82" s="87"/>
      <c r="G82" s="88"/>
      <c r="H82" s="63" t="s">
        <v>3</v>
      </c>
      <c r="I82" s="61" t="s">
        <v>4</v>
      </c>
      <c r="K82" s="58"/>
    </row>
    <row r="83" spans="2:11" ht="15">
      <c r="B83" s="46">
        <v>1</v>
      </c>
      <c r="C83" s="102" t="s">
        <v>47</v>
      </c>
      <c r="D83" s="103"/>
      <c r="E83" s="103"/>
      <c r="F83" s="103"/>
      <c r="G83" s="104"/>
      <c r="H83" s="72">
        <v>0.076</v>
      </c>
      <c r="I83" s="59">
        <f>$I$86/$H$86*H83</f>
        <v>0</v>
      </c>
      <c r="K83" s="58"/>
    </row>
    <row r="84" spans="2:11" ht="15">
      <c r="B84" s="46">
        <v>2</v>
      </c>
      <c r="C84" s="102" t="s">
        <v>48</v>
      </c>
      <c r="D84" s="103"/>
      <c r="E84" s="103"/>
      <c r="F84" s="103"/>
      <c r="G84" s="104"/>
      <c r="H84" s="72">
        <v>0.0165</v>
      </c>
      <c r="I84" s="59">
        <f>$I$86/$H$86*H84</f>
        <v>0</v>
      </c>
      <c r="K84" s="58"/>
    </row>
    <row r="85" spans="2:11" ht="15">
      <c r="B85" s="46">
        <v>3</v>
      </c>
      <c r="C85" s="102" t="s">
        <v>49</v>
      </c>
      <c r="D85" s="103"/>
      <c r="E85" s="103"/>
      <c r="F85" s="103"/>
      <c r="G85" s="104"/>
      <c r="H85" s="53">
        <v>0.05</v>
      </c>
      <c r="I85" s="59">
        <f>$I$86/$H$86*H85</f>
        <v>0</v>
      </c>
      <c r="K85" s="58"/>
    </row>
    <row r="86" spans="2:11" ht="15">
      <c r="B86" s="86" t="s">
        <v>2</v>
      </c>
      <c r="C86" s="87"/>
      <c r="D86" s="87"/>
      <c r="E86" s="87"/>
      <c r="F86" s="87"/>
      <c r="G86" s="88"/>
      <c r="H86" s="64">
        <f>SUM(H83:H85)</f>
        <v>0.14250000000000002</v>
      </c>
      <c r="I86" s="62">
        <f>ROUND(((I63+I71)*$H$86)/(1-$H$86),2)</f>
        <v>0</v>
      </c>
      <c r="K86" s="58"/>
    </row>
    <row r="87" spans="10:11" ht="15">
      <c r="J87" s="65"/>
      <c r="K87" s="66"/>
    </row>
    <row r="88" spans="2:11" ht="15">
      <c r="B88" s="42" t="s">
        <v>15</v>
      </c>
      <c r="C88" s="86" t="s">
        <v>58</v>
      </c>
      <c r="D88" s="87"/>
      <c r="E88" s="87"/>
      <c r="F88" s="87"/>
      <c r="G88" s="88"/>
      <c r="H88" s="63" t="s">
        <v>3</v>
      </c>
      <c r="I88" s="61" t="s">
        <v>4</v>
      </c>
      <c r="J88" s="65"/>
      <c r="K88" s="66"/>
    </row>
    <row r="89" spans="2:11" ht="15">
      <c r="B89" s="46">
        <v>1</v>
      </c>
      <c r="C89" s="102" t="s">
        <v>47</v>
      </c>
      <c r="D89" s="103"/>
      <c r="E89" s="103"/>
      <c r="F89" s="103"/>
      <c r="G89" s="104"/>
      <c r="H89" s="72">
        <v>0.076</v>
      </c>
      <c r="I89" s="59">
        <v>0</v>
      </c>
      <c r="J89" s="67"/>
      <c r="K89" s="66"/>
    </row>
    <row r="90" spans="2:11" ht="15">
      <c r="B90" s="46">
        <v>2</v>
      </c>
      <c r="C90" s="102" t="s">
        <v>48</v>
      </c>
      <c r="D90" s="103"/>
      <c r="E90" s="103"/>
      <c r="F90" s="103"/>
      <c r="G90" s="104"/>
      <c r="H90" s="72">
        <v>0.0165</v>
      </c>
      <c r="I90" s="59">
        <f>$I$92/$H$92*H90</f>
        <v>0</v>
      </c>
      <c r="J90" s="67"/>
      <c r="K90" s="66"/>
    </row>
    <row r="91" spans="2:11" ht="15">
      <c r="B91" s="46">
        <v>3</v>
      </c>
      <c r="C91" s="102" t="s">
        <v>49</v>
      </c>
      <c r="D91" s="103"/>
      <c r="E91" s="103"/>
      <c r="F91" s="103"/>
      <c r="G91" s="104"/>
      <c r="H91" s="53">
        <v>0.05</v>
      </c>
      <c r="I91" s="59">
        <f>$I$92/$H$92*H91</f>
        <v>0</v>
      </c>
      <c r="J91" s="67"/>
      <c r="K91" s="66"/>
    </row>
    <row r="92" spans="2:11" ht="15">
      <c r="B92" s="86" t="s">
        <v>2</v>
      </c>
      <c r="C92" s="87"/>
      <c r="D92" s="87"/>
      <c r="E92" s="87"/>
      <c r="F92" s="87"/>
      <c r="G92" s="88"/>
      <c r="H92" s="64">
        <f>SUM(H89:H91)</f>
        <v>0.14250000000000002</v>
      </c>
      <c r="I92" s="62">
        <f>ROUND(((I78)*$H$86)/(1-$H$86),2)</f>
        <v>0</v>
      </c>
      <c r="J92" s="67"/>
      <c r="K92" s="66"/>
    </row>
    <row r="93" spans="10:11" ht="15">
      <c r="J93" s="65"/>
      <c r="K93" s="66"/>
    </row>
    <row r="94" spans="2:11" ht="15">
      <c r="B94" s="86" t="s">
        <v>50</v>
      </c>
      <c r="C94" s="87"/>
      <c r="D94" s="87"/>
      <c r="E94" s="87"/>
      <c r="F94" s="87"/>
      <c r="G94" s="87"/>
      <c r="H94" s="88"/>
      <c r="I94" s="62">
        <f>I92+I86</f>
        <v>0</v>
      </c>
      <c r="K94" s="58"/>
    </row>
    <row r="95" ht="15">
      <c r="K95" s="58"/>
    </row>
    <row r="96" spans="2:11" ht="15">
      <c r="B96" s="92" t="s">
        <v>70</v>
      </c>
      <c r="C96" s="92"/>
      <c r="D96" s="92"/>
      <c r="E96" s="92"/>
      <c r="F96" s="92"/>
      <c r="G96" s="92"/>
      <c r="H96" s="92"/>
      <c r="I96" s="92"/>
      <c r="K96" s="58"/>
    </row>
    <row r="97" ht="15">
      <c r="K97" s="58"/>
    </row>
    <row r="98" spans="2:11" ht="15">
      <c r="B98" s="86" t="s">
        <v>71</v>
      </c>
      <c r="C98" s="87"/>
      <c r="D98" s="87"/>
      <c r="E98" s="87"/>
      <c r="F98" s="87"/>
      <c r="G98" s="87"/>
      <c r="H98" s="88"/>
      <c r="I98" s="62">
        <f>I63+I71+I86</f>
        <v>0</v>
      </c>
      <c r="K98" s="58"/>
    </row>
    <row r="99" spans="2:11" ht="15">
      <c r="B99" s="68"/>
      <c r="C99" s="68"/>
      <c r="D99" s="68"/>
      <c r="E99" s="68"/>
      <c r="F99" s="68"/>
      <c r="G99" s="68"/>
      <c r="H99" s="69"/>
      <c r="K99" s="58"/>
    </row>
    <row r="100" spans="2:11" ht="15">
      <c r="B100" s="86" t="s">
        <v>72</v>
      </c>
      <c r="C100" s="87"/>
      <c r="D100" s="87"/>
      <c r="E100" s="87"/>
      <c r="F100" s="87"/>
      <c r="G100" s="87"/>
      <c r="H100" s="88"/>
      <c r="I100" s="62">
        <f>I78+I92</f>
        <v>0</v>
      </c>
      <c r="K100" s="58"/>
    </row>
    <row r="101" spans="2:11" ht="15">
      <c r="B101" s="68"/>
      <c r="C101" s="68"/>
      <c r="D101" s="68"/>
      <c r="E101" s="68"/>
      <c r="F101" s="68"/>
      <c r="G101" s="68"/>
      <c r="H101" s="69"/>
      <c r="K101" s="58"/>
    </row>
    <row r="102" spans="2:11" ht="15">
      <c r="B102" s="86" t="s">
        <v>51</v>
      </c>
      <c r="C102" s="87"/>
      <c r="D102" s="87"/>
      <c r="E102" s="87"/>
      <c r="F102" s="87"/>
      <c r="G102" s="87"/>
      <c r="H102" s="88"/>
      <c r="I102" s="62">
        <f>I63+I71+I78+I94</f>
        <v>0</v>
      </c>
      <c r="K102" s="58"/>
    </row>
  </sheetData>
  <sheetProtection password="DFA0" sheet="1"/>
  <mergeCells count="77">
    <mergeCell ref="C85:G85"/>
    <mergeCell ref="B86:G86"/>
    <mergeCell ref="B78:H78"/>
    <mergeCell ref="B80:I80"/>
    <mergeCell ref="B100:H100"/>
    <mergeCell ref="B98:H98"/>
    <mergeCell ref="C88:G88"/>
    <mergeCell ref="C82:G82"/>
    <mergeCell ref="C83:G83"/>
    <mergeCell ref="C84:G84"/>
    <mergeCell ref="B94:H94"/>
    <mergeCell ref="B96:I96"/>
    <mergeCell ref="C69:H69"/>
    <mergeCell ref="C70:H70"/>
    <mergeCell ref="B73:I73"/>
    <mergeCell ref="B102:H102"/>
    <mergeCell ref="C89:G89"/>
    <mergeCell ref="C90:G90"/>
    <mergeCell ref="C91:G91"/>
    <mergeCell ref="B92:G92"/>
    <mergeCell ref="C76:H76"/>
    <mergeCell ref="C77:H77"/>
    <mergeCell ref="B61:H61"/>
    <mergeCell ref="B63:H63"/>
    <mergeCell ref="B65:I65"/>
    <mergeCell ref="C67:H67"/>
    <mergeCell ref="C68:H68"/>
    <mergeCell ref="B71:H71"/>
    <mergeCell ref="C60:H60"/>
    <mergeCell ref="C51:G51"/>
    <mergeCell ref="C52:G52"/>
    <mergeCell ref="C48:G48"/>
    <mergeCell ref="C75:H75"/>
    <mergeCell ref="C58:H58"/>
    <mergeCell ref="C54:G54"/>
    <mergeCell ref="B55:G55"/>
    <mergeCell ref="C57:H57"/>
    <mergeCell ref="C59:H59"/>
    <mergeCell ref="C53:G53"/>
    <mergeCell ref="C38:G38"/>
    <mergeCell ref="C40:G40"/>
    <mergeCell ref="C41:G41"/>
    <mergeCell ref="C42:G42"/>
    <mergeCell ref="C43:G43"/>
    <mergeCell ref="C44:G44"/>
    <mergeCell ref="B45:G45"/>
    <mergeCell ref="C49:G49"/>
    <mergeCell ref="C50:G50"/>
    <mergeCell ref="B30:G30"/>
    <mergeCell ref="C32:G32"/>
    <mergeCell ref="C47:G47"/>
    <mergeCell ref="C34:G34"/>
    <mergeCell ref="C35:G35"/>
    <mergeCell ref="B36:G36"/>
    <mergeCell ref="B14:I14"/>
    <mergeCell ref="C26:G26"/>
    <mergeCell ref="C18:G18"/>
    <mergeCell ref="C25:G25"/>
    <mergeCell ref="C27:G27"/>
    <mergeCell ref="C29:G29"/>
    <mergeCell ref="B12:H12"/>
    <mergeCell ref="C39:G39"/>
    <mergeCell ref="C16:G16"/>
    <mergeCell ref="C17:H17"/>
    <mergeCell ref="C33:G33"/>
    <mergeCell ref="B19:H19"/>
    <mergeCell ref="C21:G21"/>
    <mergeCell ref="C22:G22"/>
    <mergeCell ref="C23:G23"/>
    <mergeCell ref="C24:G24"/>
    <mergeCell ref="B9:I9"/>
    <mergeCell ref="B10:I10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6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421875" style="41" customWidth="1"/>
    <col min="2" max="2" width="4.140625" style="50" customWidth="1"/>
    <col min="3" max="3" width="46.00390625" style="41" customWidth="1"/>
    <col min="4" max="4" width="6.8515625" style="41" customWidth="1"/>
    <col min="5" max="5" width="5.421875" style="41" customWidth="1"/>
    <col min="6" max="6" width="6.421875" style="41" customWidth="1"/>
    <col min="7" max="7" width="9.57421875" style="41" customWidth="1"/>
    <col min="8" max="8" width="15.140625" style="38" customWidth="1"/>
    <col min="9" max="9" width="15.140625" style="60" customWidth="1"/>
    <col min="10" max="16384" width="9.140625" style="41" customWidth="1"/>
  </cols>
  <sheetData>
    <row r="2" spans="2:9" s="37" customFormat="1" ht="15">
      <c r="B2" s="86" t="s">
        <v>56</v>
      </c>
      <c r="C2" s="87"/>
      <c r="D2" s="87"/>
      <c r="E2" s="87"/>
      <c r="F2" s="87"/>
      <c r="G2" s="87"/>
      <c r="H2" s="87"/>
      <c r="I2" s="88"/>
    </row>
    <row r="3" s="37" customFormat="1" ht="15">
      <c r="H3" s="38"/>
    </row>
    <row r="4" spans="2:9" s="37" customFormat="1" ht="15">
      <c r="B4" s="89" t="s">
        <v>84</v>
      </c>
      <c r="C4" s="89"/>
      <c r="D4" s="89"/>
      <c r="E4" s="89"/>
      <c r="F4" s="89"/>
      <c r="G4" s="89"/>
      <c r="H4" s="89"/>
      <c r="I4" s="89"/>
    </row>
    <row r="5" spans="2:9" s="37" customFormat="1" ht="15">
      <c r="B5" s="89" t="s">
        <v>85</v>
      </c>
      <c r="C5" s="89"/>
      <c r="D5" s="89"/>
      <c r="E5" s="89"/>
      <c r="F5" s="89"/>
      <c r="G5" s="89"/>
      <c r="H5" s="89"/>
      <c r="I5" s="89"/>
    </row>
    <row r="6" spans="2:9" s="37" customFormat="1" ht="15">
      <c r="B6" s="39"/>
      <c r="C6" s="39"/>
      <c r="D6" s="39"/>
      <c r="E6" s="39"/>
      <c r="F6" s="39"/>
      <c r="G6" s="39"/>
      <c r="H6" s="40"/>
      <c r="I6" s="39"/>
    </row>
    <row r="7" spans="2:9" s="37" customFormat="1" ht="15">
      <c r="B7" s="90" t="s">
        <v>54</v>
      </c>
      <c r="C7" s="90"/>
      <c r="D7" s="90"/>
      <c r="E7" s="90"/>
      <c r="F7" s="90"/>
      <c r="G7" s="90"/>
      <c r="H7" s="90"/>
      <c r="I7" s="90"/>
    </row>
    <row r="8" spans="2:9" s="37" customFormat="1" ht="15">
      <c r="B8" s="89" t="s">
        <v>99</v>
      </c>
      <c r="C8" s="89"/>
      <c r="D8" s="89"/>
      <c r="E8" s="89"/>
      <c r="F8" s="89"/>
      <c r="G8" s="89"/>
      <c r="H8" s="89"/>
      <c r="I8" s="89"/>
    </row>
    <row r="9" spans="2:9" s="37" customFormat="1" ht="31.5" customHeight="1">
      <c r="B9" s="117" t="s">
        <v>100</v>
      </c>
      <c r="C9" s="116"/>
      <c r="D9" s="116"/>
      <c r="E9" s="116"/>
      <c r="F9" s="116"/>
      <c r="G9" s="116"/>
      <c r="H9" s="116"/>
      <c r="I9" s="116"/>
    </row>
    <row r="10" spans="2:9" s="37" customFormat="1" ht="15">
      <c r="B10" s="115" t="s">
        <v>82</v>
      </c>
      <c r="C10" s="90"/>
      <c r="D10" s="90"/>
      <c r="E10" s="90"/>
      <c r="F10" s="90"/>
      <c r="G10" s="90"/>
      <c r="H10" s="90"/>
      <c r="I10" s="90"/>
    </row>
    <row r="11" spans="2:9" s="37" customFormat="1" ht="15.75" thickBot="1">
      <c r="B11" s="39"/>
      <c r="C11" s="39"/>
      <c r="D11" s="39"/>
      <c r="E11" s="39"/>
      <c r="F11" s="39"/>
      <c r="G11" s="39"/>
      <c r="H11" s="40"/>
      <c r="I11" s="39"/>
    </row>
    <row r="12" spans="2:9" ht="15.75" thickBot="1">
      <c r="B12" s="86" t="s">
        <v>52</v>
      </c>
      <c r="C12" s="87"/>
      <c r="D12" s="87"/>
      <c r="E12" s="87"/>
      <c r="F12" s="87"/>
      <c r="G12" s="87"/>
      <c r="H12" s="87"/>
      <c r="I12" s="26">
        <v>0</v>
      </c>
    </row>
    <row r="14" spans="2:9" ht="15">
      <c r="B14" s="92" t="s">
        <v>1</v>
      </c>
      <c r="C14" s="92"/>
      <c r="D14" s="92"/>
      <c r="E14" s="92"/>
      <c r="F14" s="92"/>
      <c r="G14" s="92"/>
      <c r="H14" s="92"/>
      <c r="I14" s="92"/>
    </row>
    <row r="16" spans="2:10" ht="15">
      <c r="B16" s="42" t="s">
        <v>15</v>
      </c>
      <c r="C16" s="86" t="s">
        <v>17</v>
      </c>
      <c r="D16" s="87"/>
      <c r="E16" s="87"/>
      <c r="F16" s="87"/>
      <c r="G16" s="88"/>
      <c r="H16" s="43" t="s">
        <v>3</v>
      </c>
      <c r="I16" s="44" t="s">
        <v>4</v>
      </c>
      <c r="J16" s="45"/>
    </row>
    <row r="17" spans="2:10" ht="15">
      <c r="B17" s="46">
        <v>1</v>
      </c>
      <c r="C17" s="93" t="s">
        <v>0</v>
      </c>
      <c r="D17" s="94"/>
      <c r="E17" s="94"/>
      <c r="F17" s="94"/>
      <c r="G17" s="94"/>
      <c r="H17" s="95"/>
      <c r="I17" s="47">
        <f>$I$12/220*100</f>
        <v>0</v>
      </c>
      <c r="J17" s="45"/>
    </row>
    <row r="18" spans="2:10" ht="15">
      <c r="B18" s="46">
        <v>2</v>
      </c>
      <c r="C18" s="96" t="s">
        <v>74</v>
      </c>
      <c r="D18" s="97"/>
      <c r="E18" s="97"/>
      <c r="F18" s="97"/>
      <c r="G18" s="98"/>
      <c r="H18" s="48">
        <v>0.4</v>
      </c>
      <c r="I18" s="47">
        <f>(ROUND(I17*H18,2))</f>
        <v>0</v>
      </c>
      <c r="J18" s="45"/>
    </row>
    <row r="19" spans="2:10" ht="15">
      <c r="B19" s="86" t="s">
        <v>2</v>
      </c>
      <c r="C19" s="87"/>
      <c r="D19" s="87"/>
      <c r="E19" s="87"/>
      <c r="F19" s="87"/>
      <c r="G19" s="87"/>
      <c r="H19" s="88"/>
      <c r="I19" s="49">
        <f>SUM(I17:I18)</f>
        <v>0</v>
      </c>
      <c r="J19" s="45"/>
    </row>
    <row r="20" spans="8:10" ht="15">
      <c r="H20" s="51"/>
      <c r="I20" s="52"/>
      <c r="J20" s="45"/>
    </row>
    <row r="21" spans="2:10" ht="15">
      <c r="B21" s="42" t="s">
        <v>16</v>
      </c>
      <c r="C21" s="86" t="s">
        <v>20</v>
      </c>
      <c r="D21" s="87"/>
      <c r="E21" s="87"/>
      <c r="F21" s="87"/>
      <c r="G21" s="88"/>
      <c r="H21" s="43" t="s">
        <v>3</v>
      </c>
      <c r="I21" s="44" t="s">
        <v>4</v>
      </c>
      <c r="J21" s="45"/>
    </row>
    <row r="22" spans="2:10" ht="15">
      <c r="B22" s="46">
        <v>1</v>
      </c>
      <c r="C22" s="99" t="s">
        <v>5</v>
      </c>
      <c r="D22" s="100"/>
      <c r="E22" s="100"/>
      <c r="F22" s="100"/>
      <c r="G22" s="101"/>
      <c r="H22" s="53">
        <v>0.2</v>
      </c>
      <c r="I22" s="47">
        <f>ROUND($I$19*H22,2)</f>
        <v>0</v>
      </c>
      <c r="J22" s="45"/>
    </row>
    <row r="23" spans="2:10" ht="15">
      <c r="B23" s="46">
        <v>2</v>
      </c>
      <c r="C23" s="99" t="s">
        <v>6</v>
      </c>
      <c r="D23" s="100"/>
      <c r="E23" s="100"/>
      <c r="F23" s="100"/>
      <c r="G23" s="101"/>
      <c r="H23" s="53">
        <v>0.015</v>
      </c>
      <c r="I23" s="47">
        <f aca="true" t="shared" si="0" ref="I23:I29">ROUND($I$19*H23,2)</f>
        <v>0</v>
      </c>
      <c r="J23" s="45"/>
    </row>
    <row r="24" spans="2:10" ht="15">
      <c r="B24" s="46">
        <v>3</v>
      </c>
      <c r="C24" s="99" t="s">
        <v>7</v>
      </c>
      <c r="D24" s="100"/>
      <c r="E24" s="100"/>
      <c r="F24" s="100"/>
      <c r="G24" s="101"/>
      <c r="H24" s="53">
        <v>0.01</v>
      </c>
      <c r="I24" s="47">
        <f t="shared" si="0"/>
        <v>0</v>
      </c>
      <c r="J24" s="45"/>
    </row>
    <row r="25" spans="2:10" ht="15">
      <c r="B25" s="46">
        <v>4</v>
      </c>
      <c r="C25" s="99" t="s">
        <v>8</v>
      </c>
      <c r="D25" s="100"/>
      <c r="E25" s="100"/>
      <c r="F25" s="100"/>
      <c r="G25" s="101"/>
      <c r="H25" s="53">
        <v>0.002</v>
      </c>
      <c r="I25" s="47">
        <f t="shared" si="0"/>
        <v>0</v>
      </c>
      <c r="J25" s="45"/>
    </row>
    <row r="26" spans="2:10" ht="15">
      <c r="B26" s="46">
        <v>5</v>
      </c>
      <c r="C26" s="99" t="s">
        <v>9</v>
      </c>
      <c r="D26" s="100"/>
      <c r="E26" s="100"/>
      <c r="F26" s="100"/>
      <c r="G26" s="101"/>
      <c r="H26" s="53">
        <v>0.025</v>
      </c>
      <c r="I26" s="47">
        <f t="shared" si="0"/>
        <v>0</v>
      </c>
      <c r="J26" s="45"/>
    </row>
    <row r="27" spans="2:10" ht="15">
      <c r="B27" s="46">
        <v>6</v>
      </c>
      <c r="C27" s="99" t="s">
        <v>10</v>
      </c>
      <c r="D27" s="100"/>
      <c r="E27" s="100"/>
      <c r="F27" s="100"/>
      <c r="G27" s="101"/>
      <c r="H27" s="53">
        <v>0.08</v>
      </c>
      <c r="I27" s="47">
        <f t="shared" si="0"/>
        <v>0</v>
      </c>
      <c r="J27" s="45"/>
    </row>
    <row r="28" spans="2:10" ht="15">
      <c r="B28" s="46">
        <v>7</v>
      </c>
      <c r="C28" s="54" t="s">
        <v>59</v>
      </c>
      <c r="D28" s="55" t="s">
        <v>68</v>
      </c>
      <c r="E28" s="20">
        <v>0.03</v>
      </c>
      <c r="F28" s="55" t="s">
        <v>69</v>
      </c>
      <c r="G28" s="21">
        <v>1</v>
      </c>
      <c r="H28" s="53">
        <f>E28*G28</f>
        <v>0.03</v>
      </c>
      <c r="I28" s="47">
        <f t="shared" si="0"/>
        <v>0</v>
      </c>
      <c r="J28" s="45"/>
    </row>
    <row r="29" spans="2:10" ht="15">
      <c r="B29" s="46">
        <v>8</v>
      </c>
      <c r="C29" s="102" t="s">
        <v>19</v>
      </c>
      <c r="D29" s="103"/>
      <c r="E29" s="103"/>
      <c r="F29" s="103"/>
      <c r="G29" s="104"/>
      <c r="H29" s="53">
        <v>0.006</v>
      </c>
      <c r="I29" s="47">
        <f t="shared" si="0"/>
        <v>0</v>
      </c>
      <c r="J29" s="45"/>
    </row>
    <row r="30" spans="2:10" ht="15">
      <c r="B30" s="86" t="s">
        <v>2</v>
      </c>
      <c r="C30" s="87"/>
      <c r="D30" s="87"/>
      <c r="E30" s="87"/>
      <c r="F30" s="87"/>
      <c r="G30" s="88"/>
      <c r="H30" s="56">
        <f>SUM(H22:H29)</f>
        <v>0.3680000000000001</v>
      </c>
      <c r="I30" s="49">
        <f>SUM(I22:I29)</f>
        <v>0</v>
      </c>
      <c r="J30" s="45"/>
    </row>
    <row r="31" spans="8:10" ht="15">
      <c r="H31" s="51"/>
      <c r="I31" s="52"/>
      <c r="J31" s="45"/>
    </row>
    <row r="32" spans="2:10" ht="15">
      <c r="B32" s="42" t="s">
        <v>42</v>
      </c>
      <c r="C32" s="86" t="s">
        <v>18</v>
      </c>
      <c r="D32" s="87"/>
      <c r="E32" s="87"/>
      <c r="F32" s="87"/>
      <c r="G32" s="88"/>
      <c r="H32" s="43" t="s">
        <v>3</v>
      </c>
      <c r="I32" s="44" t="s">
        <v>4</v>
      </c>
      <c r="J32" s="45"/>
    </row>
    <row r="33" spans="2:10" ht="15">
      <c r="B33" s="46">
        <v>1</v>
      </c>
      <c r="C33" s="99" t="s">
        <v>11</v>
      </c>
      <c r="D33" s="100"/>
      <c r="E33" s="100"/>
      <c r="F33" s="100"/>
      <c r="G33" s="101"/>
      <c r="H33" s="53">
        <f>1/12</f>
        <v>0.08333333333333333</v>
      </c>
      <c r="I33" s="47">
        <f>ROUND($I$19*H33,2)</f>
        <v>0</v>
      </c>
      <c r="J33" s="45"/>
    </row>
    <row r="34" spans="2:10" ht="15">
      <c r="B34" s="46">
        <v>2</v>
      </c>
      <c r="C34" s="99" t="s">
        <v>12</v>
      </c>
      <c r="D34" s="100"/>
      <c r="E34" s="100"/>
      <c r="F34" s="100"/>
      <c r="G34" s="101"/>
      <c r="H34" s="53">
        <f>1/12/3</f>
        <v>0.027777777777777776</v>
      </c>
      <c r="I34" s="47">
        <f>ROUND($I$19*H34,2)</f>
        <v>0</v>
      </c>
      <c r="J34" s="45"/>
    </row>
    <row r="35" spans="2:11" ht="15">
      <c r="B35" s="46">
        <v>3</v>
      </c>
      <c r="C35" s="102" t="s">
        <v>30</v>
      </c>
      <c r="D35" s="103"/>
      <c r="E35" s="103"/>
      <c r="F35" s="103"/>
      <c r="G35" s="104"/>
      <c r="H35" s="53">
        <f>(H33+H34)*H30</f>
        <v>0.0408888888888889</v>
      </c>
      <c r="I35" s="47">
        <f>ROUND($I$19*H35,2)</f>
        <v>0</v>
      </c>
      <c r="J35" s="45"/>
      <c r="K35" s="57"/>
    </row>
    <row r="36" spans="2:10" ht="15">
      <c r="B36" s="86" t="s">
        <v>2</v>
      </c>
      <c r="C36" s="87"/>
      <c r="D36" s="87"/>
      <c r="E36" s="87"/>
      <c r="F36" s="87"/>
      <c r="G36" s="88"/>
      <c r="H36" s="56">
        <f>SUM(H33:H35)</f>
        <v>0.152</v>
      </c>
      <c r="I36" s="49">
        <f>SUM(I33:I35)</f>
        <v>0</v>
      </c>
      <c r="J36" s="45"/>
    </row>
    <row r="37" spans="8:10" ht="15">
      <c r="H37" s="51"/>
      <c r="I37" s="52"/>
      <c r="J37" s="45"/>
    </row>
    <row r="38" spans="2:10" ht="15">
      <c r="B38" s="42" t="s">
        <v>43</v>
      </c>
      <c r="C38" s="86" t="s">
        <v>21</v>
      </c>
      <c r="D38" s="87"/>
      <c r="E38" s="87"/>
      <c r="F38" s="87"/>
      <c r="G38" s="88"/>
      <c r="H38" s="43" t="s">
        <v>3</v>
      </c>
      <c r="I38" s="44" t="s">
        <v>4</v>
      </c>
      <c r="J38" s="45"/>
    </row>
    <row r="39" spans="2:11" ht="15">
      <c r="B39" s="46">
        <v>1</v>
      </c>
      <c r="C39" s="99" t="s">
        <v>22</v>
      </c>
      <c r="D39" s="100"/>
      <c r="E39" s="100"/>
      <c r="F39" s="100"/>
      <c r="G39" s="101"/>
      <c r="H39" s="53">
        <f>(1+(1/12)+(1/12)+(1/12/3))/12*0.05</f>
        <v>0.004976851851851851</v>
      </c>
      <c r="I39" s="47">
        <f aca="true" t="shared" si="1" ref="I39:I44">ROUND($I$19*H39,2)</f>
        <v>0</v>
      </c>
      <c r="J39" s="45"/>
      <c r="K39" s="58"/>
    </row>
    <row r="40" spans="2:11" ht="15">
      <c r="B40" s="46">
        <v>2</v>
      </c>
      <c r="C40" s="99" t="s">
        <v>23</v>
      </c>
      <c r="D40" s="100"/>
      <c r="E40" s="100"/>
      <c r="F40" s="100"/>
      <c r="G40" s="101"/>
      <c r="H40" s="53">
        <f>H39*0.08</f>
        <v>0.0003981481481481481</v>
      </c>
      <c r="I40" s="47">
        <f t="shared" si="1"/>
        <v>0</v>
      </c>
      <c r="J40" s="45"/>
      <c r="K40" s="58"/>
    </row>
    <row r="41" spans="2:11" ht="15">
      <c r="B41" s="46">
        <v>3</v>
      </c>
      <c r="C41" s="99" t="s">
        <v>24</v>
      </c>
      <c r="D41" s="100"/>
      <c r="E41" s="100"/>
      <c r="F41" s="100"/>
      <c r="G41" s="101"/>
      <c r="H41" s="53">
        <f>(1+(1/12)+(1/12)+(1/12/3))*0.4*0.08*0.05</f>
        <v>0.0019111111111111108</v>
      </c>
      <c r="I41" s="47">
        <f t="shared" si="1"/>
        <v>0</v>
      </c>
      <c r="J41" s="45"/>
      <c r="K41" s="58"/>
    </row>
    <row r="42" spans="2:11" ht="15">
      <c r="B42" s="46">
        <v>4</v>
      </c>
      <c r="C42" s="99" t="s">
        <v>25</v>
      </c>
      <c r="D42" s="100"/>
      <c r="E42" s="100"/>
      <c r="F42" s="100"/>
      <c r="G42" s="101"/>
      <c r="H42" s="53">
        <f>7/30/12*0.9</f>
        <v>0.0175</v>
      </c>
      <c r="I42" s="47">
        <f t="shared" si="1"/>
        <v>0</v>
      </c>
      <c r="J42" s="45"/>
      <c r="K42" s="58"/>
    </row>
    <row r="43" spans="2:11" ht="15">
      <c r="B43" s="46">
        <v>5</v>
      </c>
      <c r="C43" s="102" t="s">
        <v>32</v>
      </c>
      <c r="D43" s="103"/>
      <c r="E43" s="103"/>
      <c r="F43" s="103"/>
      <c r="G43" s="104"/>
      <c r="H43" s="53">
        <f>H42*$H$30</f>
        <v>0.006440000000000002</v>
      </c>
      <c r="I43" s="47">
        <f t="shared" si="1"/>
        <v>0</v>
      </c>
      <c r="J43" s="45"/>
      <c r="K43" s="58"/>
    </row>
    <row r="44" spans="2:11" ht="15">
      <c r="B44" s="46">
        <v>6</v>
      </c>
      <c r="C44" s="99" t="s">
        <v>26</v>
      </c>
      <c r="D44" s="100"/>
      <c r="E44" s="100"/>
      <c r="F44" s="100"/>
      <c r="G44" s="101"/>
      <c r="H44" s="53">
        <f>(1+(1/12)+(1/12)+(1/12/3))*0.4*0.08*0.9</f>
        <v>0.03439999999999999</v>
      </c>
      <c r="I44" s="47">
        <f t="shared" si="1"/>
        <v>0</v>
      </c>
      <c r="J44" s="45"/>
      <c r="K44" s="58"/>
    </row>
    <row r="45" spans="2:11" ht="15">
      <c r="B45" s="86" t="s">
        <v>2</v>
      </c>
      <c r="C45" s="87"/>
      <c r="D45" s="87"/>
      <c r="E45" s="87"/>
      <c r="F45" s="87"/>
      <c r="G45" s="88"/>
      <c r="H45" s="56">
        <f>SUM(H39:H44)</f>
        <v>0.06562611111111111</v>
      </c>
      <c r="I45" s="49">
        <f>SUM(I39:I44)</f>
        <v>0</v>
      </c>
      <c r="J45" s="45"/>
      <c r="K45" s="58"/>
    </row>
    <row r="46" spans="2:11" ht="15">
      <c r="B46" s="41"/>
      <c r="H46" s="51"/>
      <c r="I46" s="52"/>
      <c r="J46" s="45"/>
      <c r="K46" s="58"/>
    </row>
    <row r="47" spans="2:11" ht="15">
      <c r="B47" s="42" t="s">
        <v>44</v>
      </c>
      <c r="C47" s="86" t="s">
        <v>27</v>
      </c>
      <c r="D47" s="87"/>
      <c r="E47" s="87"/>
      <c r="F47" s="87"/>
      <c r="G47" s="88"/>
      <c r="H47" s="43" t="s">
        <v>3</v>
      </c>
      <c r="I47" s="44" t="s">
        <v>4</v>
      </c>
      <c r="J47" s="45"/>
      <c r="K47" s="58"/>
    </row>
    <row r="48" spans="2:11" ht="15">
      <c r="B48" s="46">
        <v>1</v>
      </c>
      <c r="C48" s="102" t="s">
        <v>29</v>
      </c>
      <c r="D48" s="103"/>
      <c r="E48" s="103"/>
      <c r="F48" s="103"/>
      <c r="G48" s="104"/>
      <c r="H48" s="53">
        <f>((1/12)+(1/12/12)+(1/12/12)+(1/12/12/3))</f>
        <v>0.09953703703703703</v>
      </c>
      <c r="I48" s="47">
        <f aca="true" t="shared" si="2" ref="I48:I54">ROUND($I$19*H48,2)</f>
        <v>0</v>
      </c>
      <c r="J48" s="45"/>
      <c r="K48" s="58"/>
    </row>
    <row r="49" spans="2:11" ht="15">
      <c r="B49" s="46">
        <v>2</v>
      </c>
      <c r="C49" s="99" t="s">
        <v>13</v>
      </c>
      <c r="D49" s="100"/>
      <c r="E49" s="100"/>
      <c r="F49" s="100"/>
      <c r="G49" s="101"/>
      <c r="H49" s="53">
        <f>((1/12)+(1/12/12)+(1/12/12)+(1/12/12/3))/30*1</f>
        <v>0.003317901234567901</v>
      </c>
      <c r="I49" s="47">
        <f t="shared" si="2"/>
        <v>0</v>
      </c>
      <c r="J49" s="45"/>
      <c r="K49" s="58"/>
    </row>
    <row r="50" spans="2:11" ht="15">
      <c r="B50" s="46">
        <v>3</v>
      </c>
      <c r="C50" s="99" t="s">
        <v>14</v>
      </c>
      <c r="D50" s="100"/>
      <c r="E50" s="100"/>
      <c r="F50" s="100"/>
      <c r="G50" s="101"/>
      <c r="H50" s="53">
        <f>((1/12)+(1/12/12)+(1/12/12)+(1/12/12/3))/30*5*0.015</f>
        <v>0.00024884259259259255</v>
      </c>
      <c r="I50" s="47">
        <f t="shared" si="2"/>
        <v>0</v>
      </c>
      <c r="J50" s="45"/>
      <c r="K50" s="58"/>
    </row>
    <row r="51" spans="2:11" ht="15">
      <c r="B51" s="46">
        <v>4</v>
      </c>
      <c r="C51" s="99" t="s">
        <v>28</v>
      </c>
      <c r="D51" s="100"/>
      <c r="E51" s="100"/>
      <c r="F51" s="100"/>
      <c r="G51" s="101"/>
      <c r="H51" s="53">
        <f>((1/12)+(1/12/12)+(1/12/12)+(1/12/12/3))/30*15*0.0078</f>
        <v>0.0003881944444444444</v>
      </c>
      <c r="I51" s="47">
        <f t="shared" si="2"/>
        <v>0</v>
      </c>
      <c r="J51" s="45"/>
      <c r="K51" s="58"/>
    </row>
    <row r="52" spans="2:11" ht="15">
      <c r="B52" s="46">
        <v>5</v>
      </c>
      <c r="C52" s="102" t="s">
        <v>62</v>
      </c>
      <c r="D52" s="103"/>
      <c r="E52" s="103"/>
      <c r="F52" s="103"/>
      <c r="G52" s="104"/>
      <c r="H52" s="53">
        <f>((1/12)+(1/12/3))*(4/12)*0.02</f>
        <v>0.0007407407407407407</v>
      </c>
      <c r="I52" s="47">
        <f t="shared" si="2"/>
        <v>0</v>
      </c>
      <c r="J52" s="45"/>
      <c r="K52" s="58"/>
    </row>
    <row r="53" spans="2:11" ht="15">
      <c r="B53" s="46">
        <v>6</v>
      </c>
      <c r="C53" s="102" t="s">
        <v>31</v>
      </c>
      <c r="D53" s="103"/>
      <c r="E53" s="103"/>
      <c r="F53" s="103"/>
      <c r="G53" s="104"/>
      <c r="H53" s="53">
        <f>((1/12)+(1/12/12)+(1/12/12)+(1/12/12/3))/30*3</f>
        <v>0.009953703703703702</v>
      </c>
      <c r="I53" s="47">
        <f t="shared" si="2"/>
        <v>0</v>
      </c>
      <c r="J53" s="45"/>
      <c r="K53" s="58"/>
    </row>
    <row r="54" spans="2:11" ht="15">
      <c r="B54" s="46">
        <v>7</v>
      </c>
      <c r="C54" s="102" t="s">
        <v>30</v>
      </c>
      <c r="D54" s="103"/>
      <c r="E54" s="103"/>
      <c r="F54" s="103"/>
      <c r="G54" s="104"/>
      <c r="H54" s="53">
        <f>SUM(H48:H53)*$H$30</f>
        <v>0.04202060246913582</v>
      </c>
      <c r="I54" s="47">
        <f t="shared" si="2"/>
        <v>0</v>
      </c>
      <c r="J54" s="45"/>
      <c r="K54" s="58"/>
    </row>
    <row r="55" spans="2:11" ht="15">
      <c r="B55" s="86" t="s">
        <v>2</v>
      </c>
      <c r="C55" s="87"/>
      <c r="D55" s="87"/>
      <c r="E55" s="87"/>
      <c r="F55" s="87"/>
      <c r="G55" s="88"/>
      <c r="H55" s="56">
        <f>SUM(H48:H54)</f>
        <v>0.15620702222222224</v>
      </c>
      <c r="I55" s="49">
        <f>SUM(I48:I54)</f>
        <v>0</v>
      </c>
      <c r="J55" s="45"/>
      <c r="K55" s="58"/>
    </row>
    <row r="56" spans="8:11" ht="15">
      <c r="H56" s="51"/>
      <c r="I56" s="52"/>
      <c r="J56" s="45"/>
      <c r="K56" s="58"/>
    </row>
    <row r="57" spans="2:11" ht="15">
      <c r="B57" s="42" t="s">
        <v>45</v>
      </c>
      <c r="C57" s="86" t="s">
        <v>61</v>
      </c>
      <c r="D57" s="87"/>
      <c r="E57" s="87"/>
      <c r="F57" s="87"/>
      <c r="G57" s="87"/>
      <c r="H57" s="88"/>
      <c r="I57" s="44" t="s">
        <v>4</v>
      </c>
      <c r="J57" s="45"/>
      <c r="K57" s="58"/>
    </row>
    <row r="58" spans="2:11" ht="15">
      <c r="B58" s="22">
        <v>1</v>
      </c>
      <c r="C58" s="105" t="s">
        <v>63</v>
      </c>
      <c r="D58" s="106"/>
      <c r="E58" s="106"/>
      <c r="F58" s="106"/>
      <c r="G58" s="106"/>
      <c r="H58" s="107"/>
      <c r="I58" s="23">
        <v>0</v>
      </c>
      <c r="J58" s="45"/>
      <c r="K58" s="58"/>
    </row>
    <row r="59" spans="2:11" ht="15">
      <c r="B59" s="22">
        <v>2</v>
      </c>
      <c r="C59" s="108"/>
      <c r="D59" s="109"/>
      <c r="E59" s="109"/>
      <c r="F59" s="109"/>
      <c r="G59" s="109"/>
      <c r="H59" s="107"/>
      <c r="I59" s="24"/>
      <c r="J59" s="45"/>
      <c r="K59" s="58"/>
    </row>
    <row r="60" spans="2:11" ht="15">
      <c r="B60" s="22">
        <v>3</v>
      </c>
      <c r="C60" s="108"/>
      <c r="D60" s="109"/>
      <c r="E60" s="109"/>
      <c r="F60" s="109"/>
      <c r="G60" s="109"/>
      <c r="H60" s="107"/>
      <c r="I60" s="24"/>
      <c r="J60" s="45"/>
      <c r="K60" s="58"/>
    </row>
    <row r="61" spans="2:11" ht="15">
      <c r="B61" s="86" t="s">
        <v>2</v>
      </c>
      <c r="C61" s="87"/>
      <c r="D61" s="87"/>
      <c r="E61" s="87"/>
      <c r="F61" s="87"/>
      <c r="G61" s="87"/>
      <c r="H61" s="88"/>
      <c r="I61" s="49">
        <f>SUM(I58:I60)</f>
        <v>0</v>
      </c>
      <c r="J61" s="45"/>
      <c r="K61" s="58"/>
    </row>
    <row r="62" spans="8:11" ht="15">
      <c r="H62" s="51"/>
      <c r="I62" s="52"/>
      <c r="J62" s="45"/>
      <c r="K62" s="58"/>
    </row>
    <row r="63" spans="2:11" ht="15">
      <c r="B63" s="86" t="s">
        <v>33</v>
      </c>
      <c r="C63" s="87"/>
      <c r="D63" s="87"/>
      <c r="E63" s="87"/>
      <c r="F63" s="87"/>
      <c r="G63" s="87"/>
      <c r="H63" s="88"/>
      <c r="I63" s="49">
        <f>I61+I55+I45+I36+I30+I19</f>
        <v>0</v>
      </c>
      <c r="J63" s="45"/>
      <c r="K63" s="58"/>
    </row>
    <row r="64" ht="15">
      <c r="K64" s="58"/>
    </row>
    <row r="65" spans="2:11" ht="15">
      <c r="B65" s="92" t="s">
        <v>34</v>
      </c>
      <c r="C65" s="92"/>
      <c r="D65" s="92"/>
      <c r="E65" s="92"/>
      <c r="F65" s="92"/>
      <c r="G65" s="92"/>
      <c r="H65" s="92"/>
      <c r="I65" s="92"/>
      <c r="K65" s="58"/>
    </row>
    <row r="66" ht="15">
      <c r="K66" s="58"/>
    </row>
    <row r="67" spans="2:11" ht="15">
      <c r="B67" s="42" t="s">
        <v>15</v>
      </c>
      <c r="C67" s="86" t="s">
        <v>53</v>
      </c>
      <c r="D67" s="87"/>
      <c r="E67" s="87"/>
      <c r="F67" s="87"/>
      <c r="G67" s="87"/>
      <c r="H67" s="111"/>
      <c r="I67" s="61" t="s">
        <v>4</v>
      </c>
      <c r="K67" s="58"/>
    </row>
    <row r="68" spans="2:11" ht="15">
      <c r="B68" s="22">
        <v>1</v>
      </c>
      <c r="C68" s="108" t="s">
        <v>64</v>
      </c>
      <c r="D68" s="109"/>
      <c r="E68" s="109"/>
      <c r="F68" s="109"/>
      <c r="G68" s="109"/>
      <c r="H68" s="110"/>
      <c r="I68" s="23">
        <v>0</v>
      </c>
      <c r="K68" s="58"/>
    </row>
    <row r="69" spans="2:11" ht="15">
      <c r="B69" s="22">
        <v>2</v>
      </c>
      <c r="C69" s="108" t="s">
        <v>79</v>
      </c>
      <c r="D69" s="109"/>
      <c r="E69" s="109"/>
      <c r="F69" s="109"/>
      <c r="G69" s="109"/>
      <c r="H69" s="110"/>
      <c r="I69" s="23">
        <v>0</v>
      </c>
      <c r="K69" s="58"/>
    </row>
    <row r="70" spans="2:11" ht="15">
      <c r="B70" s="22">
        <v>3</v>
      </c>
      <c r="C70" s="108" t="s">
        <v>65</v>
      </c>
      <c r="D70" s="109"/>
      <c r="E70" s="109"/>
      <c r="F70" s="109"/>
      <c r="G70" s="109"/>
      <c r="H70" s="110"/>
      <c r="I70" s="23">
        <v>0</v>
      </c>
      <c r="K70" s="58"/>
    </row>
    <row r="71" spans="2:11" ht="15">
      <c r="B71" s="22">
        <v>4</v>
      </c>
      <c r="C71" s="108" t="s">
        <v>66</v>
      </c>
      <c r="D71" s="109"/>
      <c r="E71" s="109"/>
      <c r="F71" s="109"/>
      <c r="G71" s="109"/>
      <c r="H71" s="110"/>
      <c r="I71" s="23">
        <v>0</v>
      </c>
      <c r="K71" s="58"/>
    </row>
    <row r="72" spans="2:11" ht="15">
      <c r="B72" s="22">
        <v>5</v>
      </c>
      <c r="C72" s="108" t="s">
        <v>67</v>
      </c>
      <c r="D72" s="109"/>
      <c r="E72" s="109"/>
      <c r="F72" s="109"/>
      <c r="G72" s="109"/>
      <c r="H72" s="110"/>
      <c r="I72" s="23">
        <v>0</v>
      </c>
      <c r="K72" s="58"/>
    </row>
    <row r="73" spans="2:11" ht="15">
      <c r="B73" s="22">
        <v>6</v>
      </c>
      <c r="C73" s="108" t="s">
        <v>35</v>
      </c>
      <c r="D73" s="109"/>
      <c r="E73" s="109"/>
      <c r="F73" s="109"/>
      <c r="G73" s="109"/>
      <c r="H73" s="110"/>
      <c r="I73" s="23">
        <v>0</v>
      </c>
      <c r="K73" s="58"/>
    </row>
    <row r="74" spans="2:11" ht="15">
      <c r="B74" s="22">
        <v>7</v>
      </c>
      <c r="C74" s="108" t="s">
        <v>36</v>
      </c>
      <c r="D74" s="109"/>
      <c r="E74" s="109"/>
      <c r="F74" s="109"/>
      <c r="G74" s="109"/>
      <c r="H74" s="110"/>
      <c r="I74" s="23">
        <v>0</v>
      </c>
      <c r="K74" s="58"/>
    </row>
    <row r="75" spans="2:11" ht="15">
      <c r="B75" s="86" t="s">
        <v>37</v>
      </c>
      <c r="C75" s="87"/>
      <c r="D75" s="87"/>
      <c r="E75" s="87"/>
      <c r="F75" s="87"/>
      <c r="G75" s="87"/>
      <c r="H75" s="88"/>
      <c r="I75" s="49">
        <f>SUM(I68:I74)</f>
        <v>0</v>
      </c>
      <c r="K75" s="58"/>
    </row>
    <row r="76" ht="15">
      <c r="K76" s="58"/>
    </row>
    <row r="77" spans="2:11" ht="15">
      <c r="B77" s="92" t="s">
        <v>38</v>
      </c>
      <c r="C77" s="92"/>
      <c r="D77" s="92"/>
      <c r="E77" s="92"/>
      <c r="F77" s="92"/>
      <c r="G77" s="92"/>
      <c r="H77" s="92"/>
      <c r="I77" s="92"/>
      <c r="K77" s="58"/>
    </row>
    <row r="78" ht="15">
      <c r="K78" s="58"/>
    </row>
    <row r="79" spans="2:11" ht="15">
      <c r="B79" s="42" t="s">
        <v>15</v>
      </c>
      <c r="C79" s="86" t="s">
        <v>41</v>
      </c>
      <c r="D79" s="87"/>
      <c r="E79" s="87"/>
      <c r="F79" s="87"/>
      <c r="G79" s="87"/>
      <c r="H79" s="88"/>
      <c r="I79" s="61" t="s">
        <v>4</v>
      </c>
      <c r="K79" s="58"/>
    </row>
    <row r="80" spans="2:11" ht="15">
      <c r="B80" s="22">
        <v>1</v>
      </c>
      <c r="C80" s="108" t="s">
        <v>40</v>
      </c>
      <c r="D80" s="109"/>
      <c r="E80" s="109"/>
      <c r="F80" s="109"/>
      <c r="G80" s="109"/>
      <c r="H80" s="110"/>
      <c r="I80" s="24">
        <v>0</v>
      </c>
      <c r="K80" s="58"/>
    </row>
    <row r="81" spans="2:11" ht="15">
      <c r="B81" s="22">
        <v>2</v>
      </c>
      <c r="C81" s="108" t="s">
        <v>75</v>
      </c>
      <c r="D81" s="109"/>
      <c r="E81" s="109"/>
      <c r="F81" s="109"/>
      <c r="G81" s="109"/>
      <c r="H81" s="110"/>
      <c r="I81" s="24">
        <v>0</v>
      </c>
      <c r="K81" s="58"/>
    </row>
    <row r="82" spans="2:11" ht="15">
      <c r="B82" s="112" t="s">
        <v>39</v>
      </c>
      <c r="C82" s="113"/>
      <c r="D82" s="113"/>
      <c r="E82" s="113"/>
      <c r="F82" s="113"/>
      <c r="G82" s="113"/>
      <c r="H82" s="114"/>
      <c r="I82" s="62">
        <f>SUM(I80:I81)</f>
        <v>0</v>
      </c>
      <c r="K82" s="58"/>
    </row>
    <row r="83" ht="15">
      <c r="K83" s="58"/>
    </row>
    <row r="84" spans="2:11" ht="15">
      <c r="B84" s="92" t="s">
        <v>46</v>
      </c>
      <c r="C84" s="92"/>
      <c r="D84" s="92"/>
      <c r="E84" s="92"/>
      <c r="F84" s="92"/>
      <c r="G84" s="92"/>
      <c r="H84" s="92"/>
      <c r="I84" s="92"/>
      <c r="K84" s="58"/>
    </row>
    <row r="85" ht="15">
      <c r="K85" s="58"/>
    </row>
    <row r="86" spans="2:11" ht="15">
      <c r="B86" s="42" t="s">
        <v>15</v>
      </c>
      <c r="C86" s="86" t="s">
        <v>57</v>
      </c>
      <c r="D86" s="87"/>
      <c r="E86" s="87"/>
      <c r="F86" s="87"/>
      <c r="G86" s="88"/>
      <c r="H86" s="63" t="s">
        <v>3</v>
      </c>
      <c r="I86" s="61" t="s">
        <v>4</v>
      </c>
      <c r="K86" s="58"/>
    </row>
    <row r="87" spans="2:11" ht="15">
      <c r="B87" s="46">
        <v>1</v>
      </c>
      <c r="C87" s="102" t="s">
        <v>47</v>
      </c>
      <c r="D87" s="103"/>
      <c r="E87" s="103"/>
      <c r="F87" s="103"/>
      <c r="G87" s="104"/>
      <c r="H87" s="72">
        <v>0.076</v>
      </c>
      <c r="I87" s="59">
        <f>$I$90/$H$90*H87</f>
        <v>0</v>
      </c>
      <c r="K87" s="58"/>
    </row>
    <row r="88" spans="2:11" ht="15">
      <c r="B88" s="46">
        <v>2</v>
      </c>
      <c r="C88" s="102" t="s">
        <v>48</v>
      </c>
      <c r="D88" s="103"/>
      <c r="E88" s="103"/>
      <c r="F88" s="103"/>
      <c r="G88" s="104"/>
      <c r="H88" s="72">
        <v>0.0165</v>
      </c>
      <c r="I88" s="59">
        <f>$I$90/$H$90*H88</f>
        <v>0</v>
      </c>
      <c r="K88" s="58"/>
    </row>
    <row r="89" spans="2:11" ht="15">
      <c r="B89" s="46">
        <v>3</v>
      </c>
      <c r="C89" s="102" t="s">
        <v>49</v>
      </c>
      <c r="D89" s="103"/>
      <c r="E89" s="103"/>
      <c r="F89" s="103"/>
      <c r="G89" s="104"/>
      <c r="H89" s="53">
        <v>0.05</v>
      </c>
      <c r="I89" s="59">
        <f>$I$90/$H$90*H89</f>
        <v>0</v>
      </c>
      <c r="K89" s="58"/>
    </row>
    <row r="90" spans="2:11" ht="15">
      <c r="B90" s="86" t="s">
        <v>2</v>
      </c>
      <c r="C90" s="87"/>
      <c r="D90" s="87"/>
      <c r="E90" s="87"/>
      <c r="F90" s="87"/>
      <c r="G90" s="88"/>
      <c r="H90" s="64">
        <f>SUM(H87:H89)</f>
        <v>0.14250000000000002</v>
      </c>
      <c r="I90" s="62">
        <f>ROUND(((I63+I75)*$H$90)/(1-$H$90),2)</f>
        <v>0</v>
      </c>
      <c r="K90" s="58"/>
    </row>
    <row r="91" spans="10:11" ht="15">
      <c r="J91" s="65"/>
      <c r="K91" s="66"/>
    </row>
    <row r="92" spans="2:11" ht="15">
      <c r="B92" s="42" t="s">
        <v>15</v>
      </c>
      <c r="C92" s="86" t="s">
        <v>58</v>
      </c>
      <c r="D92" s="87"/>
      <c r="E92" s="87"/>
      <c r="F92" s="87"/>
      <c r="G92" s="88"/>
      <c r="H92" s="63" t="s">
        <v>3</v>
      </c>
      <c r="I92" s="61" t="s">
        <v>4</v>
      </c>
      <c r="J92" s="65"/>
      <c r="K92" s="66"/>
    </row>
    <row r="93" spans="2:11" ht="15">
      <c r="B93" s="46">
        <v>1</v>
      </c>
      <c r="C93" s="102" t="s">
        <v>47</v>
      </c>
      <c r="D93" s="103"/>
      <c r="E93" s="103"/>
      <c r="F93" s="103"/>
      <c r="G93" s="104"/>
      <c r="H93" s="72">
        <v>0.076</v>
      </c>
      <c r="I93" s="59">
        <f>$I$96/$H$96*H93</f>
        <v>0</v>
      </c>
      <c r="J93" s="67"/>
      <c r="K93" s="66"/>
    </row>
    <row r="94" spans="2:11" ht="15">
      <c r="B94" s="46">
        <v>2</v>
      </c>
      <c r="C94" s="102" t="s">
        <v>48</v>
      </c>
      <c r="D94" s="103"/>
      <c r="E94" s="103"/>
      <c r="F94" s="103"/>
      <c r="G94" s="104"/>
      <c r="H94" s="72">
        <v>0.0165</v>
      </c>
      <c r="I94" s="59">
        <f>$I$96/$H$96*H94</f>
        <v>0</v>
      </c>
      <c r="J94" s="67"/>
      <c r="K94" s="66"/>
    </row>
    <row r="95" spans="2:11" ht="15">
      <c r="B95" s="46">
        <v>3</v>
      </c>
      <c r="C95" s="102" t="s">
        <v>49</v>
      </c>
      <c r="D95" s="103"/>
      <c r="E95" s="103"/>
      <c r="F95" s="103"/>
      <c r="G95" s="104"/>
      <c r="H95" s="53">
        <v>0.05</v>
      </c>
      <c r="I95" s="59">
        <f>$I$96/$H$96*H95</f>
        <v>0</v>
      </c>
      <c r="J95" s="67"/>
      <c r="K95" s="66"/>
    </row>
    <row r="96" spans="2:11" ht="15">
      <c r="B96" s="86" t="s">
        <v>2</v>
      </c>
      <c r="C96" s="87"/>
      <c r="D96" s="87"/>
      <c r="E96" s="87"/>
      <c r="F96" s="87"/>
      <c r="G96" s="88"/>
      <c r="H96" s="64">
        <f>SUM(H93:H95)</f>
        <v>0.14250000000000002</v>
      </c>
      <c r="I96" s="62">
        <f>ROUND(((I82)*$H$90)/(1-$H$90),2)</f>
        <v>0</v>
      </c>
      <c r="J96" s="67"/>
      <c r="K96" s="66"/>
    </row>
    <row r="97" spans="10:11" ht="15">
      <c r="J97" s="65"/>
      <c r="K97" s="66"/>
    </row>
    <row r="98" spans="2:11" ht="15">
      <c r="B98" s="86" t="s">
        <v>50</v>
      </c>
      <c r="C98" s="87"/>
      <c r="D98" s="87"/>
      <c r="E98" s="87"/>
      <c r="F98" s="87"/>
      <c r="G98" s="87"/>
      <c r="H98" s="88"/>
      <c r="I98" s="62">
        <f>I96+I90</f>
        <v>0</v>
      </c>
      <c r="K98" s="58"/>
    </row>
    <row r="99" ht="15">
      <c r="K99" s="58"/>
    </row>
    <row r="100" spans="2:11" ht="15">
      <c r="B100" s="92" t="s">
        <v>70</v>
      </c>
      <c r="C100" s="92"/>
      <c r="D100" s="92"/>
      <c r="E100" s="92"/>
      <c r="F100" s="92"/>
      <c r="G100" s="92"/>
      <c r="H100" s="92"/>
      <c r="I100" s="92"/>
      <c r="K100" s="58"/>
    </row>
    <row r="101" ht="15">
      <c r="K101" s="58"/>
    </row>
    <row r="102" spans="2:11" ht="15">
      <c r="B102" s="86" t="s">
        <v>71</v>
      </c>
      <c r="C102" s="87"/>
      <c r="D102" s="87"/>
      <c r="E102" s="87"/>
      <c r="F102" s="87"/>
      <c r="G102" s="87"/>
      <c r="H102" s="88"/>
      <c r="I102" s="62">
        <f>I63+I75+I90</f>
        <v>0</v>
      </c>
      <c r="K102" s="58"/>
    </row>
    <row r="103" spans="2:11" ht="15">
      <c r="B103" s="68"/>
      <c r="C103" s="68"/>
      <c r="D103" s="68"/>
      <c r="E103" s="68"/>
      <c r="F103" s="68"/>
      <c r="G103" s="68"/>
      <c r="H103" s="69"/>
      <c r="K103" s="58"/>
    </row>
    <row r="104" spans="2:11" ht="15">
      <c r="B104" s="86" t="s">
        <v>72</v>
      </c>
      <c r="C104" s="87"/>
      <c r="D104" s="87"/>
      <c r="E104" s="87"/>
      <c r="F104" s="87"/>
      <c r="G104" s="87"/>
      <c r="H104" s="88"/>
      <c r="I104" s="62">
        <f>I82+I96</f>
        <v>0</v>
      </c>
      <c r="K104" s="58"/>
    </row>
    <row r="105" spans="2:11" ht="15">
      <c r="B105" s="68"/>
      <c r="C105" s="68"/>
      <c r="D105" s="68"/>
      <c r="E105" s="68"/>
      <c r="F105" s="68"/>
      <c r="G105" s="68"/>
      <c r="H105" s="69"/>
      <c r="K105" s="58"/>
    </row>
    <row r="106" spans="2:11" ht="15">
      <c r="B106" s="86" t="s">
        <v>51</v>
      </c>
      <c r="C106" s="87"/>
      <c r="D106" s="87"/>
      <c r="E106" s="87"/>
      <c r="F106" s="87"/>
      <c r="G106" s="87"/>
      <c r="H106" s="88"/>
      <c r="I106" s="62">
        <f>I63+I75+I82+I98</f>
        <v>0</v>
      </c>
      <c r="K106" s="58"/>
    </row>
  </sheetData>
  <sheetProtection password="DFA0" sheet="1"/>
  <mergeCells count="81">
    <mergeCell ref="B90:G90"/>
    <mergeCell ref="B102:H102"/>
    <mergeCell ref="B104:H104"/>
    <mergeCell ref="B106:H106"/>
    <mergeCell ref="C93:G93"/>
    <mergeCell ref="C94:G94"/>
    <mergeCell ref="C95:G95"/>
    <mergeCell ref="B96:G96"/>
    <mergeCell ref="B98:H98"/>
    <mergeCell ref="B100:I100"/>
    <mergeCell ref="B82:H82"/>
    <mergeCell ref="B84:I84"/>
    <mergeCell ref="C86:G86"/>
    <mergeCell ref="C87:G87"/>
    <mergeCell ref="C88:G88"/>
    <mergeCell ref="C89:G89"/>
    <mergeCell ref="C60:H60"/>
    <mergeCell ref="C71:H71"/>
    <mergeCell ref="C72:H72"/>
    <mergeCell ref="C73:H73"/>
    <mergeCell ref="C74:H74"/>
    <mergeCell ref="C92:G92"/>
    <mergeCell ref="B77:I77"/>
    <mergeCell ref="C79:H79"/>
    <mergeCell ref="C80:H80"/>
    <mergeCell ref="C81:H81"/>
    <mergeCell ref="C58:H58"/>
    <mergeCell ref="C59:H59"/>
    <mergeCell ref="B75:H75"/>
    <mergeCell ref="B61:H61"/>
    <mergeCell ref="B63:H63"/>
    <mergeCell ref="B65:I65"/>
    <mergeCell ref="C67:H67"/>
    <mergeCell ref="C68:H68"/>
    <mergeCell ref="C69:H69"/>
    <mergeCell ref="C70:H70"/>
    <mergeCell ref="B55:G55"/>
    <mergeCell ref="C57:H57"/>
    <mergeCell ref="C40:G40"/>
    <mergeCell ref="C41:G41"/>
    <mergeCell ref="C42:G42"/>
    <mergeCell ref="C43:G43"/>
    <mergeCell ref="C44:G44"/>
    <mergeCell ref="B45:G45"/>
    <mergeCell ref="C48:G48"/>
    <mergeCell ref="C49:G49"/>
    <mergeCell ref="C35:G35"/>
    <mergeCell ref="B36:G36"/>
    <mergeCell ref="C38:G38"/>
    <mergeCell ref="C39:G39"/>
    <mergeCell ref="C53:G53"/>
    <mergeCell ref="C54:G54"/>
    <mergeCell ref="C50:G50"/>
    <mergeCell ref="C51:G51"/>
    <mergeCell ref="C52:G52"/>
    <mergeCell ref="C47:G47"/>
    <mergeCell ref="C18:G18"/>
    <mergeCell ref="C27:G27"/>
    <mergeCell ref="C29:G29"/>
    <mergeCell ref="B30:G30"/>
    <mergeCell ref="C32:G32"/>
    <mergeCell ref="C34:G34"/>
    <mergeCell ref="C16:G16"/>
    <mergeCell ref="C17:H17"/>
    <mergeCell ref="C33:G33"/>
    <mergeCell ref="B19:H19"/>
    <mergeCell ref="C21:G21"/>
    <mergeCell ref="C22:G22"/>
    <mergeCell ref="C23:G23"/>
    <mergeCell ref="C24:G24"/>
    <mergeCell ref="C25:G25"/>
    <mergeCell ref="C26:G26"/>
    <mergeCell ref="B9:I9"/>
    <mergeCell ref="B10:I10"/>
    <mergeCell ref="B12:H12"/>
    <mergeCell ref="B14:I14"/>
    <mergeCell ref="B2:I2"/>
    <mergeCell ref="B4:I4"/>
    <mergeCell ref="B5:I5"/>
    <mergeCell ref="B7:I7"/>
    <mergeCell ref="B8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3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1.421875" style="37" customWidth="1"/>
    <col min="2" max="2" width="4.140625" style="37" customWidth="1"/>
    <col min="3" max="3" width="45.7109375" style="37" customWidth="1"/>
    <col min="4" max="7" width="9.140625" style="37" customWidth="1"/>
    <col min="8" max="8" width="10.57421875" style="37" bestFit="1" customWidth="1"/>
    <col min="9" max="9" width="13.00390625" style="37" customWidth="1"/>
    <col min="10" max="16384" width="9.140625" style="37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85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54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21" t="s">
        <v>101</v>
      </c>
      <c r="C8" s="122"/>
      <c r="D8" s="122"/>
      <c r="E8" s="122"/>
      <c r="F8" s="122"/>
      <c r="G8" s="122"/>
      <c r="H8" s="122"/>
      <c r="I8" s="123"/>
    </row>
    <row r="9" spans="1:9" ht="15">
      <c r="A9" s="1"/>
      <c r="B9" s="143" t="s">
        <v>77</v>
      </c>
      <c r="C9" s="144"/>
      <c r="D9" s="144"/>
      <c r="E9" s="144"/>
      <c r="F9" s="144"/>
      <c r="G9" s="144"/>
      <c r="H9" s="144"/>
      <c r="I9" s="145"/>
    </row>
    <row r="10" spans="1:9" ht="15">
      <c r="A10" s="1"/>
      <c r="B10" s="115" t="s">
        <v>82</v>
      </c>
      <c r="C10" s="115"/>
      <c r="D10" s="115"/>
      <c r="E10" s="115"/>
      <c r="F10" s="115"/>
      <c r="G10" s="115"/>
      <c r="H10" s="115"/>
      <c r="I10" s="115"/>
    </row>
    <row r="11" spans="1:9" ht="15.75" thickBot="1">
      <c r="A11" s="1"/>
      <c r="B11" s="6"/>
      <c r="C11" s="6"/>
      <c r="D11" s="6"/>
      <c r="E11" s="6"/>
      <c r="F11" s="6"/>
      <c r="G11" s="6"/>
      <c r="H11" s="7"/>
      <c r="I11" s="6"/>
    </row>
    <row r="12" spans="1:9" ht="15.75" thickBot="1">
      <c r="A12" s="1"/>
      <c r="B12" s="121" t="s">
        <v>52</v>
      </c>
      <c r="C12" s="122"/>
      <c r="D12" s="122"/>
      <c r="E12" s="122"/>
      <c r="F12" s="122"/>
      <c r="G12" s="122"/>
      <c r="H12" s="122"/>
      <c r="I12" s="27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2"/>
      <c r="C14" s="1"/>
      <c r="D14" s="1"/>
      <c r="E14" s="1"/>
      <c r="F14" s="1"/>
      <c r="G14" s="1"/>
      <c r="H14" s="3"/>
      <c r="I14" s="5"/>
    </row>
    <row r="15" spans="1:9" ht="15">
      <c r="A15" s="1"/>
      <c r="B15" s="127" t="s">
        <v>1</v>
      </c>
      <c r="C15" s="128"/>
      <c r="D15" s="128"/>
      <c r="E15" s="128"/>
      <c r="F15" s="128"/>
      <c r="G15" s="128"/>
      <c r="H15" s="128"/>
      <c r="I15" s="129"/>
    </row>
    <row r="16" spans="1:9" ht="15">
      <c r="A16" s="1"/>
      <c r="B16" s="2"/>
      <c r="C16" s="1"/>
      <c r="D16" s="1"/>
      <c r="E16" s="1"/>
      <c r="F16" s="1"/>
      <c r="G16" s="1"/>
      <c r="H16" s="3"/>
      <c r="I16" s="5"/>
    </row>
    <row r="17" spans="1:9" ht="15">
      <c r="A17" s="1"/>
      <c r="B17" s="8" t="s">
        <v>15</v>
      </c>
      <c r="C17" s="121" t="s">
        <v>17</v>
      </c>
      <c r="D17" s="122"/>
      <c r="E17" s="122"/>
      <c r="F17" s="122"/>
      <c r="G17" s="123"/>
      <c r="H17" s="9" t="s">
        <v>3</v>
      </c>
      <c r="I17" s="10" t="s">
        <v>4</v>
      </c>
    </row>
    <row r="18" spans="1:9" ht="15">
      <c r="A18" s="1"/>
      <c r="B18" s="8">
        <v>1</v>
      </c>
      <c r="C18" s="140" t="s">
        <v>0</v>
      </c>
      <c r="D18" s="141"/>
      <c r="E18" s="141"/>
      <c r="F18" s="141"/>
      <c r="G18" s="141"/>
      <c r="H18" s="142"/>
      <c r="I18" s="12">
        <f>$I$12</f>
        <v>0</v>
      </c>
    </row>
    <row r="19" spans="1:9" ht="15">
      <c r="A19" s="1"/>
      <c r="B19" s="8">
        <v>2</v>
      </c>
      <c r="C19" s="124" t="s">
        <v>74</v>
      </c>
      <c r="D19" s="125"/>
      <c r="E19" s="125"/>
      <c r="F19" s="125"/>
      <c r="G19" s="126"/>
      <c r="H19" s="13">
        <v>0.4</v>
      </c>
      <c r="I19" s="12">
        <f>(ROUND(I18*H19,2))</f>
        <v>0</v>
      </c>
    </row>
    <row r="20" spans="1:9" ht="15">
      <c r="A20" s="1"/>
      <c r="B20" s="121" t="s">
        <v>2</v>
      </c>
      <c r="C20" s="122"/>
      <c r="D20" s="122"/>
      <c r="E20" s="122"/>
      <c r="F20" s="122"/>
      <c r="G20" s="122"/>
      <c r="H20" s="123"/>
      <c r="I20" s="14">
        <f>SUM(I18:I19)</f>
        <v>0</v>
      </c>
    </row>
    <row r="21" spans="1:9" ht="15">
      <c r="A21" s="1"/>
      <c r="B21" s="2"/>
      <c r="C21" s="1"/>
      <c r="D21" s="1"/>
      <c r="E21" s="1"/>
      <c r="F21" s="1"/>
      <c r="G21" s="1"/>
      <c r="H21" s="3"/>
      <c r="I21" s="5"/>
    </row>
    <row r="22" spans="1:9" ht="15">
      <c r="A22" s="1"/>
      <c r="B22" s="8" t="s">
        <v>16</v>
      </c>
      <c r="C22" s="121" t="s">
        <v>20</v>
      </c>
      <c r="D22" s="122"/>
      <c r="E22" s="122"/>
      <c r="F22" s="122"/>
      <c r="G22" s="123"/>
      <c r="H22" s="9" t="s">
        <v>3</v>
      </c>
      <c r="I22" s="10" t="s">
        <v>4</v>
      </c>
    </row>
    <row r="23" spans="1:9" ht="15">
      <c r="A23" s="1"/>
      <c r="B23" s="8">
        <v>1</v>
      </c>
      <c r="C23" s="124" t="s">
        <v>5</v>
      </c>
      <c r="D23" s="125"/>
      <c r="E23" s="125"/>
      <c r="F23" s="125"/>
      <c r="G23" s="126"/>
      <c r="H23" s="13">
        <v>0.2</v>
      </c>
      <c r="I23" s="12">
        <f aca="true" t="shared" si="0" ref="I23:I30">ROUND($I$20*H23,2)</f>
        <v>0</v>
      </c>
    </row>
    <row r="24" spans="1:9" ht="15">
      <c r="A24" s="1"/>
      <c r="B24" s="8">
        <v>2</v>
      </c>
      <c r="C24" s="124" t="s">
        <v>6</v>
      </c>
      <c r="D24" s="125"/>
      <c r="E24" s="125"/>
      <c r="F24" s="125"/>
      <c r="G24" s="126"/>
      <c r="H24" s="13">
        <v>0.015</v>
      </c>
      <c r="I24" s="12">
        <f t="shared" si="0"/>
        <v>0</v>
      </c>
    </row>
    <row r="25" spans="1:9" ht="15">
      <c r="A25" s="1"/>
      <c r="B25" s="8">
        <v>3</v>
      </c>
      <c r="C25" s="124" t="s">
        <v>7</v>
      </c>
      <c r="D25" s="125"/>
      <c r="E25" s="125"/>
      <c r="F25" s="125"/>
      <c r="G25" s="126"/>
      <c r="H25" s="13">
        <v>0.01</v>
      </c>
      <c r="I25" s="12">
        <f t="shared" si="0"/>
        <v>0</v>
      </c>
    </row>
    <row r="26" spans="1:9" ht="15">
      <c r="A26" s="1"/>
      <c r="B26" s="8">
        <v>4</v>
      </c>
      <c r="C26" s="124" t="s">
        <v>8</v>
      </c>
      <c r="D26" s="125"/>
      <c r="E26" s="125"/>
      <c r="F26" s="125"/>
      <c r="G26" s="126"/>
      <c r="H26" s="13">
        <v>0.002</v>
      </c>
      <c r="I26" s="12">
        <f t="shared" si="0"/>
        <v>0</v>
      </c>
    </row>
    <row r="27" spans="1:9" ht="15">
      <c r="A27" s="1"/>
      <c r="B27" s="8">
        <v>5</v>
      </c>
      <c r="C27" s="124" t="s">
        <v>9</v>
      </c>
      <c r="D27" s="125"/>
      <c r="E27" s="125"/>
      <c r="F27" s="125"/>
      <c r="G27" s="126"/>
      <c r="H27" s="13">
        <v>0.025</v>
      </c>
      <c r="I27" s="12">
        <f t="shared" si="0"/>
        <v>0</v>
      </c>
    </row>
    <row r="28" spans="1:9" ht="15">
      <c r="A28" s="1"/>
      <c r="B28" s="8">
        <v>6</v>
      </c>
      <c r="C28" s="124" t="s">
        <v>10</v>
      </c>
      <c r="D28" s="125"/>
      <c r="E28" s="125"/>
      <c r="F28" s="125"/>
      <c r="G28" s="126"/>
      <c r="H28" s="13">
        <v>0.08</v>
      </c>
      <c r="I28" s="12">
        <f t="shared" si="0"/>
        <v>0</v>
      </c>
    </row>
    <row r="29" spans="1:9" ht="15">
      <c r="A29" s="1"/>
      <c r="B29" s="8">
        <v>7</v>
      </c>
      <c r="C29" s="35" t="s">
        <v>59</v>
      </c>
      <c r="D29" s="15" t="s">
        <v>68</v>
      </c>
      <c r="E29" s="28">
        <v>0.03</v>
      </c>
      <c r="F29" s="15" t="s">
        <v>69</v>
      </c>
      <c r="G29" s="29">
        <v>1</v>
      </c>
      <c r="H29" s="13">
        <f>E29*G29</f>
        <v>0.03</v>
      </c>
      <c r="I29" s="12">
        <f t="shared" si="0"/>
        <v>0</v>
      </c>
    </row>
    <row r="30" spans="1:9" ht="15">
      <c r="A30" s="1"/>
      <c r="B30" s="8">
        <v>8</v>
      </c>
      <c r="C30" s="124" t="s">
        <v>19</v>
      </c>
      <c r="D30" s="125"/>
      <c r="E30" s="125"/>
      <c r="F30" s="125"/>
      <c r="G30" s="126"/>
      <c r="H30" s="13">
        <v>0.006</v>
      </c>
      <c r="I30" s="12">
        <f t="shared" si="0"/>
        <v>0</v>
      </c>
    </row>
    <row r="31" spans="1:9" ht="15">
      <c r="A31" s="1"/>
      <c r="B31" s="121" t="s">
        <v>2</v>
      </c>
      <c r="C31" s="122"/>
      <c r="D31" s="122"/>
      <c r="E31" s="122"/>
      <c r="F31" s="122"/>
      <c r="G31" s="123"/>
      <c r="H31" s="16">
        <f>SUM(H23:H30)</f>
        <v>0.3680000000000001</v>
      </c>
      <c r="I31" s="14">
        <f>SUM(I23:I30)</f>
        <v>0</v>
      </c>
    </row>
    <row r="32" spans="1:9" ht="15">
      <c r="A32" s="1"/>
      <c r="B32" s="2"/>
      <c r="C32" s="1"/>
      <c r="D32" s="1"/>
      <c r="E32" s="1"/>
      <c r="F32" s="1"/>
      <c r="G32" s="1"/>
      <c r="H32" s="3"/>
      <c r="I32" s="5"/>
    </row>
    <row r="33" spans="1:9" ht="15">
      <c r="A33" s="1"/>
      <c r="B33" s="8" t="s">
        <v>42</v>
      </c>
      <c r="C33" s="121" t="s">
        <v>18</v>
      </c>
      <c r="D33" s="122"/>
      <c r="E33" s="122"/>
      <c r="F33" s="122"/>
      <c r="G33" s="123"/>
      <c r="H33" s="9" t="s">
        <v>3</v>
      </c>
      <c r="I33" s="10" t="s">
        <v>4</v>
      </c>
    </row>
    <row r="34" spans="1:9" ht="15">
      <c r="A34" s="1"/>
      <c r="B34" s="8">
        <v>1</v>
      </c>
      <c r="C34" s="124" t="s">
        <v>11</v>
      </c>
      <c r="D34" s="125"/>
      <c r="E34" s="125"/>
      <c r="F34" s="125"/>
      <c r="G34" s="126"/>
      <c r="H34" s="13">
        <f>1/12</f>
        <v>0.08333333333333333</v>
      </c>
      <c r="I34" s="12">
        <f>ROUND($I$20*H34,2)</f>
        <v>0</v>
      </c>
    </row>
    <row r="35" spans="1:9" ht="15">
      <c r="A35" s="1"/>
      <c r="B35" s="8">
        <v>2</v>
      </c>
      <c r="C35" s="124" t="s">
        <v>12</v>
      </c>
      <c r="D35" s="125"/>
      <c r="E35" s="125"/>
      <c r="F35" s="125"/>
      <c r="G35" s="126"/>
      <c r="H35" s="13">
        <f>1/12/3</f>
        <v>0.027777777777777776</v>
      </c>
      <c r="I35" s="12">
        <f>ROUND($I$20*H35,2)</f>
        <v>0</v>
      </c>
    </row>
    <row r="36" spans="1:9" ht="15">
      <c r="A36" s="1"/>
      <c r="B36" s="8">
        <v>3</v>
      </c>
      <c r="C36" s="124" t="s">
        <v>30</v>
      </c>
      <c r="D36" s="125"/>
      <c r="E36" s="125"/>
      <c r="F36" s="125"/>
      <c r="G36" s="126"/>
      <c r="H36" s="13">
        <f>(H34+H35)*H31</f>
        <v>0.0408888888888889</v>
      </c>
      <c r="I36" s="12">
        <f>ROUND($I$20*H36,2)</f>
        <v>0</v>
      </c>
    </row>
    <row r="37" spans="1:9" ht="15">
      <c r="A37" s="1"/>
      <c r="B37" s="121" t="s">
        <v>2</v>
      </c>
      <c r="C37" s="122"/>
      <c r="D37" s="122"/>
      <c r="E37" s="122"/>
      <c r="F37" s="122"/>
      <c r="G37" s="123"/>
      <c r="H37" s="16">
        <f>SUM(H34:H36)</f>
        <v>0.152</v>
      </c>
      <c r="I37" s="14">
        <f>SUM(I34:I36)</f>
        <v>0</v>
      </c>
    </row>
    <row r="38" spans="1:9" ht="15">
      <c r="A38" s="1"/>
      <c r="B38" s="2"/>
      <c r="C38" s="1"/>
      <c r="D38" s="1"/>
      <c r="E38" s="1"/>
      <c r="F38" s="1"/>
      <c r="G38" s="1"/>
      <c r="H38" s="3"/>
      <c r="I38" s="5"/>
    </row>
    <row r="39" spans="1:9" ht="15">
      <c r="A39" s="1"/>
      <c r="B39" s="8" t="s">
        <v>43</v>
      </c>
      <c r="C39" s="121" t="s">
        <v>21</v>
      </c>
      <c r="D39" s="122"/>
      <c r="E39" s="122"/>
      <c r="F39" s="122"/>
      <c r="G39" s="123"/>
      <c r="H39" s="9" t="s">
        <v>3</v>
      </c>
      <c r="I39" s="10" t="s">
        <v>4</v>
      </c>
    </row>
    <row r="40" spans="1:9" ht="15">
      <c r="A40" s="1"/>
      <c r="B40" s="8">
        <v>1</v>
      </c>
      <c r="C40" s="124" t="s">
        <v>22</v>
      </c>
      <c r="D40" s="125"/>
      <c r="E40" s="125"/>
      <c r="F40" s="125"/>
      <c r="G40" s="126"/>
      <c r="H40" s="13">
        <f>(1+(1/12)+(1/12)+(1/12/3))/12*0.05</f>
        <v>0.004976851851851851</v>
      </c>
      <c r="I40" s="12">
        <f aca="true" t="shared" si="1" ref="I40:I45">ROUND($I$20*H40,2)</f>
        <v>0</v>
      </c>
    </row>
    <row r="41" spans="1:9" ht="15">
      <c r="A41" s="1"/>
      <c r="B41" s="8">
        <v>2</v>
      </c>
      <c r="C41" s="124" t="s">
        <v>23</v>
      </c>
      <c r="D41" s="125"/>
      <c r="E41" s="125"/>
      <c r="F41" s="125"/>
      <c r="G41" s="126"/>
      <c r="H41" s="13">
        <f>H40*0.08</f>
        <v>0.0003981481481481481</v>
      </c>
      <c r="I41" s="12">
        <f t="shared" si="1"/>
        <v>0</v>
      </c>
    </row>
    <row r="42" spans="1:9" ht="15">
      <c r="A42" s="1"/>
      <c r="B42" s="8">
        <v>3</v>
      </c>
      <c r="C42" s="124" t="s">
        <v>24</v>
      </c>
      <c r="D42" s="125"/>
      <c r="E42" s="125"/>
      <c r="F42" s="125"/>
      <c r="G42" s="126"/>
      <c r="H42" s="13">
        <f>(1+(1/12)+(1/12)+(1/12/3))*0.4*0.08*0.05</f>
        <v>0.0019111111111111108</v>
      </c>
      <c r="I42" s="12">
        <f t="shared" si="1"/>
        <v>0</v>
      </c>
    </row>
    <row r="43" spans="1:9" ht="15">
      <c r="A43" s="1"/>
      <c r="B43" s="8">
        <v>4</v>
      </c>
      <c r="C43" s="124" t="s">
        <v>25</v>
      </c>
      <c r="D43" s="125"/>
      <c r="E43" s="125"/>
      <c r="F43" s="125"/>
      <c r="G43" s="126"/>
      <c r="H43" s="13">
        <f>7/30/12*0.9</f>
        <v>0.0175</v>
      </c>
      <c r="I43" s="12">
        <f t="shared" si="1"/>
        <v>0</v>
      </c>
    </row>
    <row r="44" spans="1:9" ht="15">
      <c r="A44" s="1"/>
      <c r="B44" s="8">
        <v>5</v>
      </c>
      <c r="C44" s="124" t="s">
        <v>32</v>
      </c>
      <c r="D44" s="125"/>
      <c r="E44" s="125"/>
      <c r="F44" s="125"/>
      <c r="G44" s="126"/>
      <c r="H44" s="13">
        <f>H43*$H$31</f>
        <v>0.006440000000000002</v>
      </c>
      <c r="I44" s="12">
        <f t="shared" si="1"/>
        <v>0</v>
      </c>
    </row>
    <row r="45" spans="1:9" ht="15">
      <c r="A45" s="1"/>
      <c r="B45" s="8">
        <v>6</v>
      </c>
      <c r="C45" s="124" t="s">
        <v>26</v>
      </c>
      <c r="D45" s="125"/>
      <c r="E45" s="125"/>
      <c r="F45" s="125"/>
      <c r="G45" s="126"/>
      <c r="H45" s="13">
        <f>(1+(1/12)+(1/12)+(1/12/3))*0.4*0.08*0.9</f>
        <v>0.03439999999999999</v>
      </c>
      <c r="I45" s="12">
        <f t="shared" si="1"/>
        <v>0</v>
      </c>
    </row>
    <row r="46" spans="1:9" ht="15">
      <c r="A46" s="1"/>
      <c r="B46" s="121" t="s">
        <v>2</v>
      </c>
      <c r="C46" s="122"/>
      <c r="D46" s="122"/>
      <c r="E46" s="122"/>
      <c r="F46" s="122"/>
      <c r="G46" s="123"/>
      <c r="H46" s="16">
        <f>SUM(H40:H45)</f>
        <v>0.06562611111111111</v>
      </c>
      <c r="I46" s="14">
        <f>SUM(I40:I45)</f>
        <v>0</v>
      </c>
    </row>
    <row r="47" spans="1:9" ht="15">
      <c r="A47" s="1"/>
      <c r="B47" s="1"/>
      <c r="C47" s="1"/>
      <c r="D47" s="1"/>
      <c r="E47" s="1"/>
      <c r="F47" s="1"/>
      <c r="G47" s="1"/>
      <c r="H47" s="3"/>
      <c r="I47" s="5"/>
    </row>
    <row r="48" spans="1:9" ht="15">
      <c r="A48" s="1"/>
      <c r="B48" s="8" t="s">
        <v>44</v>
      </c>
      <c r="C48" s="121" t="s">
        <v>27</v>
      </c>
      <c r="D48" s="122"/>
      <c r="E48" s="122"/>
      <c r="F48" s="122"/>
      <c r="G48" s="123"/>
      <c r="H48" s="9" t="s">
        <v>3</v>
      </c>
      <c r="I48" s="10" t="s">
        <v>4</v>
      </c>
    </row>
    <row r="49" spans="1:9" ht="15">
      <c r="A49" s="1"/>
      <c r="B49" s="8">
        <v>1</v>
      </c>
      <c r="C49" s="124" t="s">
        <v>29</v>
      </c>
      <c r="D49" s="125"/>
      <c r="E49" s="125"/>
      <c r="F49" s="125"/>
      <c r="G49" s="126"/>
      <c r="H49" s="13">
        <f>((1/12)+(1/12/12)+(1/12/12)+(1/12/12/3))</f>
        <v>0.09953703703703703</v>
      </c>
      <c r="I49" s="12">
        <f aca="true" t="shared" si="2" ref="I49:I55">ROUND($I$20*H49,2)</f>
        <v>0</v>
      </c>
    </row>
    <row r="50" spans="1:9" ht="15">
      <c r="A50" s="1"/>
      <c r="B50" s="8">
        <v>2</v>
      </c>
      <c r="C50" s="124" t="s">
        <v>13</v>
      </c>
      <c r="D50" s="125"/>
      <c r="E50" s="125"/>
      <c r="F50" s="125"/>
      <c r="G50" s="126"/>
      <c r="H50" s="13">
        <f>((1/12)+(1/12/12)+(1/12/12)+(1/12/12/3))/30*1</f>
        <v>0.003317901234567901</v>
      </c>
      <c r="I50" s="12">
        <f t="shared" si="2"/>
        <v>0</v>
      </c>
    </row>
    <row r="51" spans="1:9" ht="15">
      <c r="A51" s="1"/>
      <c r="B51" s="8">
        <v>3</v>
      </c>
      <c r="C51" s="124" t="s">
        <v>14</v>
      </c>
      <c r="D51" s="125"/>
      <c r="E51" s="125"/>
      <c r="F51" s="125"/>
      <c r="G51" s="126"/>
      <c r="H51" s="13">
        <f>((1/12)+(1/12/12)+(1/12/12)+(1/12/12/3))/30*5*0.015</f>
        <v>0.00024884259259259255</v>
      </c>
      <c r="I51" s="12">
        <f t="shared" si="2"/>
        <v>0</v>
      </c>
    </row>
    <row r="52" spans="1:9" ht="15">
      <c r="A52" s="1"/>
      <c r="B52" s="8">
        <v>4</v>
      </c>
      <c r="C52" s="124" t="s">
        <v>28</v>
      </c>
      <c r="D52" s="125"/>
      <c r="E52" s="125"/>
      <c r="F52" s="125"/>
      <c r="G52" s="126"/>
      <c r="H52" s="13">
        <f>((1/12)+(1/12/12)+(1/12/12)+(1/12/12/3))/30*15*0.0078</f>
        <v>0.0003881944444444444</v>
      </c>
      <c r="I52" s="12">
        <f t="shared" si="2"/>
        <v>0</v>
      </c>
    </row>
    <row r="53" spans="1:9" ht="15">
      <c r="A53" s="1"/>
      <c r="B53" s="8">
        <v>5</v>
      </c>
      <c r="C53" s="124" t="s">
        <v>62</v>
      </c>
      <c r="D53" s="125"/>
      <c r="E53" s="125"/>
      <c r="F53" s="125"/>
      <c r="G53" s="126"/>
      <c r="H53" s="13">
        <f>((1/12)+(1/12/3))*(4/12)*0.02</f>
        <v>0.0007407407407407407</v>
      </c>
      <c r="I53" s="12">
        <f t="shared" si="2"/>
        <v>0</v>
      </c>
    </row>
    <row r="54" spans="1:9" ht="15">
      <c r="A54" s="1"/>
      <c r="B54" s="8">
        <v>6</v>
      </c>
      <c r="C54" s="124" t="s">
        <v>31</v>
      </c>
      <c r="D54" s="125"/>
      <c r="E54" s="125"/>
      <c r="F54" s="125"/>
      <c r="G54" s="126"/>
      <c r="H54" s="13">
        <f>((1/12)+(1/12/12)+(1/12/12)+(1/12/12/3))/30*3</f>
        <v>0.009953703703703702</v>
      </c>
      <c r="I54" s="12">
        <f t="shared" si="2"/>
        <v>0</v>
      </c>
    </row>
    <row r="55" spans="1:9" ht="15">
      <c r="A55" s="1"/>
      <c r="B55" s="8">
        <v>7</v>
      </c>
      <c r="C55" s="124" t="s">
        <v>30</v>
      </c>
      <c r="D55" s="125"/>
      <c r="E55" s="125"/>
      <c r="F55" s="125"/>
      <c r="G55" s="126"/>
      <c r="H55" s="13">
        <f>SUM(H49:H54)*$H$31</f>
        <v>0.04202060246913582</v>
      </c>
      <c r="I55" s="12">
        <f t="shared" si="2"/>
        <v>0</v>
      </c>
    </row>
    <row r="56" spans="1:9" ht="15">
      <c r="A56" s="1"/>
      <c r="B56" s="121" t="s">
        <v>2</v>
      </c>
      <c r="C56" s="122"/>
      <c r="D56" s="122"/>
      <c r="E56" s="122"/>
      <c r="F56" s="122"/>
      <c r="G56" s="123"/>
      <c r="H56" s="16">
        <f>SUM(H49:H55)</f>
        <v>0.15620702222222224</v>
      </c>
      <c r="I56" s="14">
        <f>SUM(I49:I55)</f>
        <v>0</v>
      </c>
    </row>
    <row r="57" spans="1:9" ht="15">
      <c r="A57" s="1"/>
      <c r="B57" s="2"/>
      <c r="C57" s="1"/>
      <c r="D57" s="1"/>
      <c r="E57" s="1"/>
      <c r="F57" s="1"/>
      <c r="G57" s="1"/>
      <c r="H57" s="3"/>
      <c r="I57" s="5"/>
    </row>
    <row r="58" spans="1:9" ht="15">
      <c r="A58" s="1"/>
      <c r="B58" s="8" t="s">
        <v>45</v>
      </c>
      <c r="C58" s="121" t="s">
        <v>61</v>
      </c>
      <c r="D58" s="122"/>
      <c r="E58" s="122"/>
      <c r="F58" s="122"/>
      <c r="G58" s="122"/>
      <c r="H58" s="123"/>
      <c r="I58" s="10" t="s">
        <v>4</v>
      </c>
    </row>
    <row r="59" spans="1:9" ht="15">
      <c r="A59" s="1"/>
      <c r="B59" s="30">
        <v>1</v>
      </c>
      <c r="C59" s="133" t="s">
        <v>63</v>
      </c>
      <c r="D59" s="131"/>
      <c r="E59" s="131"/>
      <c r="F59" s="131"/>
      <c r="G59" s="131"/>
      <c r="H59" s="132"/>
      <c r="I59" s="31">
        <v>0</v>
      </c>
    </row>
    <row r="60" spans="1:9" ht="15">
      <c r="A60" s="1"/>
      <c r="B60" s="30">
        <v>2</v>
      </c>
      <c r="C60" s="130"/>
      <c r="D60" s="131"/>
      <c r="E60" s="131"/>
      <c r="F60" s="131"/>
      <c r="G60" s="131"/>
      <c r="H60" s="132"/>
      <c r="I60" s="31"/>
    </row>
    <row r="61" spans="1:9" ht="15">
      <c r="A61" s="1"/>
      <c r="B61" s="30">
        <v>3</v>
      </c>
      <c r="C61" s="130"/>
      <c r="D61" s="131"/>
      <c r="E61" s="131"/>
      <c r="F61" s="131"/>
      <c r="G61" s="131"/>
      <c r="H61" s="132"/>
      <c r="I61" s="31"/>
    </row>
    <row r="62" spans="1:9" ht="15">
      <c r="A62" s="1"/>
      <c r="B62" s="121" t="s">
        <v>2</v>
      </c>
      <c r="C62" s="122"/>
      <c r="D62" s="122"/>
      <c r="E62" s="122"/>
      <c r="F62" s="122"/>
      <c r="G62" s="122"/>
      <c r="H62" s="123"/>
      <c r="I62" s="14">
        <f>SUM(I59:I61)</f>
        <v>0</v>
      </c>
    </row>
    <row r="63" spans="1:9" ht="15">
      <c r="A63" s="1"/>
      <c r="B63" s="2"/>
      <c r="C63" s="1"/>
      <c r="D63" s="1"/>
      <c r="E63" s="1"/>
      <c r="F63" s="1"/>
      <c r="G63" s="1"/>
      <c r="H63" s="3"/>
      <c r="I63" s="5"/>
    </row>
    <row r="64" spans="1:9" ht="15">
      <c r="A64" s="1"/>
      <c r="B64" s="121" t="s">
        <v>33</v>
      </c>
      <c r="C64" s="122"/>
      <c r="D64" s="122"/>
      <c r="E64" s="122"/>
      <c r="F64" s="122"/>
      <c r="G64" s="122"/>
      <c r="H64" s="123"/>
      <c r="I64" s="14">
        <f>I62+I56+I46+I37+I31+I20</f>
        <v>0</v>
      </c>
    </row>
    <row r="65" spans="1:9" ht="15">
      <c r="A65" s="1"/>
      <c r="B65" s="2"/>
      <c r="C65" s="1"/>
      <c r="D65" s="1"/>
      <c r="E65" s="1"/>
      <c r="F65" s="1"/>
      <c r="G65" s="1"/>
      <c r="H65" s="3"/>
      <c r="I65" s="5"/>
    </row>
    <row r="66" spans="1:9" ht="15">
      <c r="A66" s="1"/>
      <c r="B66" s="127" t="s">
        <v>34</v>
      </c>
      <c r="C66" s="128"/>
      <c r="D66" s="128"/>
      <c r="E66" s="128"/>
      <c r="F66" s="128"/>
      <c r="G66" s="128"/>
      <c r="H66" s="128"/>
      <c r="I66" s="129"/>
    </row>
    <row r="67" spans="1:9" ht="15">
      <c r="A67" s="1"/>
      <c r="B67" s="2"/>
      <c r="C67" s="1"/>
      <c r="D67" s="1"/>
      <c r="E67" s="1"/>
      <c r="F67" s="1"/>
      <c r="G67" s="1"/>
      <c r="H67" s="3"/>
      <c r="I67" s="5"/>
    </row>
    <row r="68" spans="1:9" ht="15">
      <c r="A68" s="1"/>
      <c r="B68" s="8" t="s">
        <v>15</v>
      </c>
      <c r="C68" s="121" t="s">
        <v>53</v>
      </c>
      <c r="D68" s="122"/>
      <c r="E68" s="122"/>
      <c r="F68" s="122"/>
      <c r="G68" s="122"/>
      <c r="H68" s="123"/>
      <c r="I68" s="10" t="s">
        <v>4</v>
      </c>
    </row>
    <row r="69" spans="1:9" ht="15">
      <c r="A69" s="1"/>
      <c r="B69" s="30">
        <v>1</v>
      </c>
      <c r="C69" s="130" t="s">
        <v>64</v>
      </c>
      <c r="D69" s="131"/>
      <c r="E69" s="131"/>
      <c r="F69" s="131"/>
      <c r="G69" s="131"/>
      <c r="H69" s="132"/>
      <c r="I69" s="31">
        <v>0</v>
      </c>
    </row>
    <row r="70" spans="1:9" ht="15">
      <c r="A70" s="1"/>
      <c r="B70" s="30">
        <v>2</v>
      </c>
      <c r="C70" s="133" t="s">
        <v>35</v>
      </c>
      <c r="D70" s="131"/>
      <c r="E70" s="131"/>
      <c r="F70" s="131"/>
      <c r="G70" s="131"/>
      <c r="H70" s="132"/>
      <c r="I70" s="31">
        <v>0</v>
      </c>
    </row>
    <row r="71" spans="1:9" ht="15">
      <c r="A71" s="1"/>
      <c r="B71" s="30">
        <v>3</v>
      </c>
      <c r="C71" s="133" t="s">
        <v>36</v>
      </c>
      <c r="D71" s="131"/>
      <c r="E71" s="131"/>
      <c r="F71" s="131"/>
      <c r="G71" s="131"/>
      <c r="H71" s="132"/>
      <c r="I71" s="31">
        <v>0</v>
      </c>
    </row>
    <row r="72" spans="1:9" ht="15">
      <c r="A72" s="1"/>
      <c r="B72" s="121" t="s">
        <v>37</v>
      </c>
      <c r="C72" s="122"/>
      <c r="D72" s="122"/>
      <c r="E72" s="122"/>
      <c r="F72" s="122"/>
      <c r="G72" s="122"/>
      <c r="H72" s="123"/>
      <c r="I72" s="14">
        <f>SUM(I69:I71)</f>
        <v>0</v>
      </c>
    </row>
    <row r="73" spans="1:9" ht="15">
      <c r="A73" s="1"/>
      <c r="B73" s="2"/>
      <c r="C73" s="1"/>
      <c r="D73" s="1"/>
      <c r="E73" s="1"/>
      <c r="F73" s="1"/>
      <c r="G73" s="1"/>
      <c r="H73" s="3"/>
      <c r="I73" s="5"/>
    </row>
    <row r="74" spans="1:9" ht="15">
      <c r="A74" s="1"/>
      <c r="B74" s="127" t="s">
        <v>38</v>
      </c>
      <c r="C74" s="128"/>
      <c r="D74" s="128"/>
      <c r="E74" s="128"/>
      <c r="F74" s="128"/>
      <c r="G74" s="128"/>
      <c r="H74" s="128"/>
      <c r="I74" s="129"/>
    </row>
    <row r="75" spans="1:9" ht="15">
      <c r="A75" s="1"/>
      <c r="B75" s="2"/>
      <c r="C75" s="1"/>
      <c r="D75" s="1"/>
      <c r="E75" s="1"/>
      <c r="F75" s="1"/>
      <c r="G75" s="1"/>
      <c r="H75" s="3"/>
      <c r="I75" s="5"/>
    </row>
    <row r="76" spans="1:9" ht="15">
      <c r="A76" s="1"/>
      <c r="B76" s="8" t="s">
        <v>15</v>
      </c>
      <c r="C76" s="121" t="s">
        <v>41</v>
      </c>
      <c r="D76" s="122"/>
      <c r="E76" s="122"/>
      <c r="F76" s="122"/>
      <c r="G76" s="122"/>
      <c r="H76" s="123"/>
      <c r="I76" s="10" t="s">
        <v>4</v>
      </c>
    </row>
    <row r="77" spans="1:9" ht="15">
      <c r="A77" s="1"/>
      <c r="B77" s="30">
        <v>1</v>
      </c>
      <c r="C77" s="133" t="s">
        <v>40</v>
      </c>
      <c r="D77" s="131"/>
      <c r="E77" s="131"/>
      <c r="F77" s="131"/>
      <c r="G77" s="131"/>
      <c r="H77" s="132"/>
      <c r="I77" s="31">
        <v>0</v>
      </c>
    </row>
    <row r="78" spans="1:9" ht="15">
      <c r="A78" s="1"/>
      <c r="B78" s="30">
        <v>2</v>
      </c>
      <c r="C78" s="130" t="s">
        <v>55</v>
      </c>
      <c r="D78" s="131"/>
      <c r="E78" s="131"/>
      <c r="F78" s="131"/>
      <c r="G78" s="131"/>
      <c r="H78" s="132"/>
      <c r="I78" s="31">
        <v>0</v>
      </c>
    </row>
    <row r="79" spans="1:9" ht="15">
      <c r="A79" s="1"/>
      <c r="B79" s="134" t="s">
        <v>39</v>
      </c>
      <c r="C79" s="135"/>
      <c r="D79" s="135"/>
      <c r="E79" s="135"/>
      <c r="F79" s="135"/>
      <c r="G79" s="135"/>
      <c r="H79" s="136"/>
      <c r="I79" s="14">
        <f>SUM(I77:I78)</f>
        <v>0</v>
      </c>
    </row>
    <row r="80" spans="1:9" ht="15">
      <c r="A80" s="1"/>
      <c r="B80" s="2"/>
      <c r="C80" s="1"/>
      <c r="D80" s="1"/>
      <c r="E80" s="1"/>
      <c r="F80" s="1"/>
      <c r="G80" s="1"/>
      <c r="H80" s="3"/>
      <c r="I80" s="5"/>
    </row>
    <row r="81" spans="1:9" ht="15">
      <c r="A81" s="1"/>
      <c r="B81" s="127" t="s">
        <v>46</v>
      </c>
      <c r="C81" s="128"/>
      <c r="D81" s="128"/>
      <c r="E81" s="128"/>
      <c r="F81" s="128"/>
      <c r="G81" s="128"/>
      <c r="H81" s="128"/>
      <c r="I81" s="129"/>
    </row>
    <row r="82" spans="1:9" ht="15">
      <c r="A82" s="1"/>
      <c r="B82" s="2"/>
      <c r="C82" s="1"/>
      <c r="D82" s="1"/>
      <c r="E82" s="1"/>
      <c r="F82" s="1"/>
      <c r="G82" s="1"/>
      <c r="H82" s="3"/>
      <c r="I82" s="5"/>
    </row>
    <row r="83" spans="1:9" ht="15">
      <c r="A83" s="1"/>
      <c r="B83" s="8" t="s">
        <v>15</v>
      </c>
      <c r="C83" s="121" t="s">
        <v>57</v>
      </c>
      <c r="D83" s="122"/>
      <c r="E83" s="122"/>
      <c r="F83" s="122"/>
      <c r="G83" s="123"/>
      <c r="H83" s="9" t="s">
        <v>3</v>
      </c>
      <c r="I83" s="10" t="s">
        <v>4</v>
      </c>
    </row>
    <row r="84" spans="1:9" ht="15">
      <c r="A84" s="1"/>
      <c r="B84" s="8">
        <v>1</v>
      </c>
      <c r="C84" s="124" t="s">
        <v>47</v>
      </c>
      <c r="D84" s="125"/>
      <c r="E84" s="125"/>
      <c r="F84" s="125"/>
      <c r="G84" s="126"/>
      <c r="H84" s="73">
        <v>0.076</v>
      </c>
      <c r="I84" s="12">
        <f>$I$87/$H$87*H84</f>
        <v>0</v>
      </c>
    </row>
    <row r="85" spans="1:9" ht="15">
      <c r="A85" s="1"/>
      <c r="B85" s="8">
        <v>2</v>
      </c>
      <c r="C85" s="124" t="s">
        <v>48</v>
      </c>
      <c r="D85" s="125"/>
      <c r="E85" s="125"/>
      <c r="F85" s="125"/>
      <c r="G85" s="126"/>
      <c r="H85" s="73">
        <v>0.0165</v>
      </c>
      <c r="I85" s="12">
        <f>$I$87/$H$87*H85</f>
        <v>0</v>
      </c>
    </row>
    <row r="86" spans="1:9" ht="15">
      <c r="A86" s="1"/>
      <c r="B86" s="8">
        <v>3</v>
      </c>
      <c r="C86" s="124" t="s">
        <v>49</v>
      </c>
      <c r="D86" s="125"/>
      <c r="E86" s="125"/>
      <c r="F86" s="125"/>
      <c r="G86" s="126"/>
      <c r="H86" s="13">
        <v>0.05</v>
      </c>
      <c r="I86" s="12">
        <f>$I$87/$H$87*H86</f>
        <v>0</v>
      </c>
    </row>
    <row r="87" spans="1:9" ht="15">
      <c r="A87" s="1"/>
      <c r="B87" s="121" t="s">
        <v>2</v>
      </c>
      <c r="C87" s="122"/>
      <c r="D87" s="122"/>
      <c r="E87" s="122"/>
      <c r="F87" s="122"/>
      <c r="G87" s="123"/>
      <c r="H87" s="16">
        <f>SUM(H84:H86)</f>
        <v>0.14250000000000002</v>
      </c>
      <c r="I87" s="14">
        <f>ROUND(((I64+I72)*$H$87)/(1-$H$87),2)</f>
        <v>0</v>
      </c>
    </row>
    <row r="88" spans="1:9" ht="15">
      <c r="A88" s="1"/>
      <c r="B88" s="2"/>
      <c r="C88" s="1"/>
      <c r="D88" s="1"/>
      <c r="E88" s="1"/>
      <c r="F88" s="1"/>
      <c r="G88" s="1"/>
      <c r="H88" s="3"/>
      <c r="I88" s="5"/>
    </row>
    <row r="89" spans="1:9" ht="15">
      <c r="A89" s="1"/>
      <c r="B89" s="8" t="s">
        <v>15</v>
      </c>
      <c r="C89" s="121" t="s">
        <v>58</v>
      </c>
      <c r="D89" s="122"/>
      <c r="E89" s="122"/>
      <c r="F89" s="122"/>
      <c r="G89" s="123"/>
      <c r="H89" s="9" t="s">
        <v>3</v>
      </c>
      <c r="I89" s="10" t="s">
        <v>4</v>
      </c>
    </row>
    <row r="90" spans="1:9" ht="15">
      <c r="A90" s="1"/>
      <c r="B90" s="8">
        <v>1</v>
      </c>
      <c r="C90" s="124" t="s">
        <v>47</v>
      </c>
      <c r="D90" s="125"/>
      <c r="E90" s="125"/>
      <c r="F90" s="125"/>
      <c r="G90" s="126"/>
      <c r="H90" s="73">
        <v>0.076</v>
      </c>
      <c r="I90" s="12">
        <f>$I$93/$H$93*H90</f>
        <v>0</v>
      </c>
    </row>
    <row r="91" spans="1:9" ht="15">
      <c r="A91" s="1"/>
      <c r="B91" s="8">
        <v>2</v>
      </c>
      <c r="C91" s="124" t="s">
        <v>48</v>
      </c>
      <c r="D91" s="125"/>
      <c r="E91" s="125"/>
      <c r="F91" s="125"/>
      <c r="G91" s="126"/>
      <c r="H91" s="73">
        <v>0.0165</v>
      </c>
      <c r="I91" s="12">
        <f>$I$93/$H$93*H91</f>
        <v>0</v>
      </c>
    </row>
    <row r="92" spans="1:9" ht="15">
      <c r="A92" s="1"/>
      <c r="B92" s="8">
        <v>3</v>
      </c>
      <c r="C92" s="124" t="s">
        <v>49</v>
      </c>
      <c r="D92" s="125"/>
      <c r="E92" s="125"/>
      <c r="F92" s="125"/>
      <c r="G92" s="126"/>
      <c r="H92" s="13">
        <v>0.05</v>
      </c>
      <c r="I92" s="12">
        <f>$I$93/$H$93*H92</f>
        <v>0</v>
      </c>
    </row>
    <row r="93" spans="1:9" ht="15">
      <c r="A93" s="1"/>
      <c r="B93" s="121" t="s">
        <v>2</v>
      </c>
      <c r="C93" s="122"/>
      <c r="D93" s="122"/>
      <c r="E93" s="122"/>
      <c r="F93" s="122"/>
      <c r="G93" s="123"/>
      <c r="H93" s="16">
        <f>SUM(H90:H92)</f>
        <v>0.14250000000000002</v>
      </c>
      <c r="I93" s="14">
        <f>ROUND(((I79)*$H$87)/(1-$H$87),2)</f>
        <v>0</v>
      </c>
    </row>
    <row r="94" spans="1:9" ht="15">
      <c r="A94" s="1"/>
      <c r="B94" s="2"/>
      <c r="C94" s="1"/>
      <c r="D94" s="1"/>
      <c r="E94" s="1"/>
      <c r="F94" s="1"/>
      <c r="G94" s="1"/>
      <c r="H94" s="3"/>
      <c r="I94" s="5"/>
    </row>
    <row r="95" spans="1:9" ht="15">
      <c r="A95" s="1"/>
      <c r="B95" s="121" t="s">
        <v>50</v>
      </c>
      <c r="C95" s="122"/>
      <c r="D95" s="122"/>
      <c r="E95" s="122"/>
      <c r="F95" s="122"/>
      <c r="G95" s="122"/>
      <c r="H95" s="123"/>
      <c r="I95" s="14">
        <f>I93+I87</f>
        <v>0</v>
      </c>
    </row>
    <row r="96" spans="1:9" ht="15">
      <c r="A96" s="1"/>
      <c r="B96" s="2"/>
      <c r="C96" s="1"/>
      <c r="D96" s="1"/>
      <c r="E96" s="1"/>
      <c r="F96" s="1"/>
      <c r="G96" s="1"/>
      <c r="H96" s="3"/>
      <c r="I96" s="5"/>
    </row>
    <row r="97" spans="1:9" ht="15">
      <c r="A97" s="1"/>
      <c r="B97" s="127" t="s">
        <v>70</v>
      </c>
      <c r="C97" s="128"/>
      <c r="D97" s="128"/>
      <c r="E97" s="128"/>
      <c r="F97" s="128"/>
      <c r="G97" s="128"/>
      <c r="H97" s="128"/>
      <c r="I97" s="129"/>
    </row>
    <row r="98" spans="1:9" ht="15">
      <c r="A98" s="1"/>
      <c r="B98" s="2"/>
      <c r="C98" s="1"/>
      <c r="D98" s="1"/>
      <c r="E98" s="1"/>
      <c r="F98" s="1"/>
      <c r="G98" s="1"/>
      <c r="H98" s="3"/>
      <c r="I98" s="5"/>
    </row>
    <row r="99" spans="1:9" ht="15">
      <c r="A99" s="1"/>
      <c r="B99" s="121" t="s">
        <v>71</v>
      </c>
      <c r="C99" s="122"/>
      <c r="D99" s="122"/>
      <c r="E99" s="122"/>
      <c r="F99" s="122"/>
      <c r="G99" s="122"/>
      <c r="H99" s="123"/>
      <c r="I99" s="14">
        <f>I64+I72+I87</f>
        <v>0</v>
      </c>
    </row>
    <row r="100" spans="1:9" ht="15">
      <c r="A100" s="1"/>
      <c r="B100" s="17"/>
      <c r="C100" s="17"/>
      <c r="D100" s="17"/>
      <c r="E100" s="17"/>
      <c r="F100" s="17"/>
      <c r="G100" s="17"/>
      <c r="H100" s="18"/>
      <c r="I100" s="5"/>
    </row>
    <row r="101" spans="1:9" ht="15">
      <c r="A101" s="1"/>
      <c r="B101" s="121" t="s">
        <v>72</v>
      </c>
      <c r="C101" s="122"/>
      <c r="D101" s="122"/>
      <c r="E101" s="122"/>
      <c r="F101" s="122"/>
      <c r="G101" s="122"/>
      <c r="H101" s="123"/>
      <c r="I101" s="14">
        <f>I79+I93</f>
        <v>0</v>
      </c>
    </row>
    <row r="102" spans="1:9" ht="15">
      <c r="A102" s="1"/>
      <c r="B102" s="17"/>
      <c r="C102" s="17"/>
      <c r="D102" s="17"/>
      <c r="E102" s="17"/>
      <c r="F102" s="17"/>
      <c r="G102" s="17"/>
      <c r="H102" s="18"/>
      <c r="I102" s="5"/>
    </row>
    <row r="103" spans="1:9" ht="15">
      <c r="A103" s="1"/>
      <c r="B103" s="121" t="s">
        <v>51</v>
      </c>
      <c r="C103" s="122"/>
      <c r="D103" s="122"/>
      <c r="E103" s="122"/>
      <c r="F103" s="122"/>
      <c r="G103" s="122"/>
      <c r="H103" s="123"/>
      <c r="I103" s="14">
        <f>I64+I72+I79+I95</f>
        <v>0</v>
      </c>
    </row>
  </sheetData>
  <sheetProtection password="DFA0" sheet="1"/>
  <mergeCells count="77">
    <mergeCell ref="C17:G17"/>
    <mergeCell ref="C18:H18"/>
    <mergeCell ref="C24:G24"/>
    <mergeCell ref="B9:I9"/>
    <mergeCell ref="C19:G19"/>
    <mergeCell ref="B10:I10"/>
    <mergeCell ref="C71:H71"/>
    <mergeCell ref="C48:G48"/>
    <mergeCell ref="C49:G49"/>
    <mergeCell ref="B2:I2"/>
    <mergeCell ref="B4:I4"/>
    <mergeCell ref="B7:I7"/>
    <mergeCell ref="B12:H12"/>
    <mergeCell ref="B5:I5"/>
    <mergeCell ref="B8:I8"/>
    <mergeCell ref="B15:I15"/>
    <mergeCell ref="B79:H79"/>
    <mergeCell ref="C70:H70"/>
    <mergeCell ref="C78:H78"/>
    <mergeCell ref="C33:G33"/>
    <mergeCell ref="C26:G26"/>
    <mergeCell ref="C27:G27"/>
    <mergeCell ref="C28:G28"/>
    <mergeCell ref="C30:G30"/>
    <mergeCell ref="C44:G44"/>
    <mergeCell ref="C34:G34"/>
    <mergeCell ref="B56:G56"/>
    <mergeCell ref="C58:H58"/>
    <mergeCell ref="C53:G53"/>
    <mergeCell ref="C54:G54"/>
    <mergeCell ref="C55:G55"/>
    <mergeCell ref="C51:G51"/>
    <mergeCell ref="C52:G52"/>
    <mergeCell ref="B46:G46"/>
    <mergeCell ref="C40:G40"/>
    <mergeCell ref="C41:G41"/>
    <mergeCell ref="C42:G42"/>
    <mergeCell ref="C43:G43"/>
    <mergeCell ref="C50:G50"/>
    <mergeCell ref="B31:G31"/>
    <mergeCell ref="B20:H20"/>
    <mergeCell ref="C22:G22"/>
    <mergeCell ref="C23:G23"/>
    <mergeCell ref="C45:G45"/>
    <mergeCell ref="C25:G25"/>
    <mergeCell ref="C35:G35"/>
    <mergeCell ref="C36:G36"/>
    <mergeCell ref="B37:G37"/>
    <mergeCell ref="C39:G39"/>
    <mergeCell ref="C68:H68"/>
    <mergeCell ref="B72:H72"/>
    <mergeCell ref="B74:I74"/>
    <mergeCell ref="C69:H69"/>
    <mergeCell ref="C85:G85"/>
    <mergeCell ref="B81:I81"/>
    <mergeCell ref="C83:G83"/>
    <mergeCell ref="C84:G84"/>
    <mergeCell ref="C76:H76"/>
    <mergeCell ref="C77:H77"/>
    <mergeCell ref="B62:H62"/>
    <mergeCell ref="B97:I97"/>
    <mergeCell ref="B99:H99"/>
    <mergeCell ref="C61:H61"/>
    <mergeCell ref="C59:H59"/>
    <mergeCell ref="C60:H60"/>
    <mergeCell ref="B87:G87"/>
    <mergeCell ref="C86:G86"/>
    <mergeCell ref="B64:H64"/>
    <mergeCell ref="B66:I66"/>
    <mergeCell ref="B101:H101"/>
    <mergeCell ref="B103:H103"/>
    <mergeCell ref="C89:G89"/>
    <mergeCell ref="C90:G90"/>
    <mergeCell ref="C91:G91"/>
    <mergeCell ref="C92:G92"/>
    <mergeCell ref="B93:G93"/>
    <mergeCell ref="B95:H95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2"/>
  <sheetViews>
    <sheetView zoomScalePageLayoutView="0" workbookViewId="0" topLeftCell="A1">
      <selection activeCell="B8" sqref="B8:I8"/>
    </sheetView>
  </sheetViews>
  <sheetFormatPr defaultColWidth="9.140625" defaultRowHeight="15"/>
  <cols>
    <col min="1" max="1" width="3.28125" style="37" customWidth="1"/>
    <col min="2" max="2" width="5.00390625" style="37" customWidth="1"/>
    <col min="3" max="3" width="45.7109375" style="37" customWidth="1"/>
    <col min="4" max="4" width="9.00390625" style="37" customWidth="1"/>
    <col min="5" max="7" width="9.140625" style="37" customWidth="1"/>
    <col min="8" max="8" width="10.57421875" style="37" customWidth="1"/>
    <col min="9" max="9" width="13.8515625" style="37" customWidth="1"/>
    <col min="10" max="16384" width="9.140625" style="37" customWidth="1"/>
  </cols>
  <sheetData>
    <row r="2" spans="2:9" ht="15">
      <c r="B2" s="121" t="s">
        <v>56</v>
      </c>
      <c r="C2" s="122"/>
      <c r="D2" s="122"/>
      <c r="E2" s="122"/>
      <c r="F2" s="122"/>
      <c r="G2" s="122"/>
      <c r="H2" s="122"/>
      <c r="I2" s="123"/>
    </row>
    <row r="3" spans="2:9" ht="15">
      <c r="B3" s="1"/>
      <c r="C3" s="1"/>
      <c r="D3" s="1"/>
      <c r="E3" s="1"/>
      <c r="F3" s="1"/>
      <c r="G3" s="1"/>
      <c r="H3" s="3"/>
      <c r="I3" s="1"/>
    </row>
    <row r="4" spans="2:9" ht="15">
      <c r="B4" s="121" t="s">
        <v>84</v>
      </c>
      <c r="C4" s="122"/>
      <c r="D4" s="122"/>
      <c r="E4" s="122"/>
      <c r="F4" s="122"/>
      <c r="G4" s="122"/>
      <c r="H4" s="122"/>
      <c r="I4" s="123"/>
    </row>
    <row r="5" spans="2:9" ht="15">
      <c r="B5" s="121" t="s">
        <v>85</v>
      </c>
      <c r="C5" s="122"/>
      <c r="D5" s="122"/>
      <c r="E5" s="122"/>
      <c r="F5" s="122"/>
      <c r="G5" s="122"/>
      <c r="H5" s="122"/>
      <c r="I5" s="123"/>
    </row>
    <row r="6" spans="2:9" ht="15">
      <c r="B6" s="6"/>
      <c r="C6" s="6"/>
      <c r="D6" s="6"/>
      <c r="E6" s="6"/>
      <c r="F6" s="6"/>
      <c r="G6" s="6"/>
      <c r="H6" s="7"/>
      <c r="I6" s="6"/>
    </row>
    <row r="7" spans="2:9" ht="15">
      <c r="B7" s="137" t="s">
        <v>54</v>
      </c>
      <c r="C7" s="138"/>
      <c r="D7" s="138"/>
      <c r="E7" s="138"/>
      <c r="F7" s="138"/>
      <c r="G7" s="138"/>
      <c r="H7" s="138"/>
      <c r="I7" s="139"/>
    </row>
    <row r="8" spans="2:9" ht="15">
      <c r="B8" s="121" t="s">
        <v>102</v>
      </c>
      <c r="C8" s="122"/>
      <c r="D8" s="122"/>
      <c r="E8" s="122"/>
      <c r="F8" s="122"/>
      <c r="G8" s="122"/>
      <c r="H8" s="122"/>
      <c r="I8" s="123"/>
    </row>
    <row r="9" spans="2:9" ht="15">
      <c r="B9" s="143" t="s">
        <v>77</v>
      </c>
      <c r="C9" s="144"/>
      <c r="D9" s="144"/>
      <c r="E9" s="144"/>
      <c r="F9" s="144"/>
      <c r="G9" s="144"/>
      <c r="H9" s="144"/>
      <c r="I9" s="145"/>
    </row>
    <row r="10" spans="2:9" ht="15">
      <c r="B10" s="115" t="s">
        <v>82</v>
      </c>
      <c r="C10" s="90"/>
      <c r="D10" s="90"/>
      <c r="E10" s="90"/>
      <c r="F10" s="90"/>
      <c r="G10" s="90"/>
      <c r="H10" s="90"/>
      <c r="I10" s="90"/>
    </row>
    <row r="11" spans="2:9" ht="15.75" thickBot="1">
      <c r="B11" s="6"/>
      <c r="C11" s="6"/>
      <c r="D11" s="6"/>
      <c r="E11" s="6"/>
      <c r="F11" s="6"/>
      <c r="G11" s="6"/>
      <c r="H11" s="7"/>
      <c r="I11" s="6"/>
    </row>
    <row r="12" spans="2:9" ht="15.75" thickBot="1">
      <c r="B12" s="121" t="s">
        <v>52</v>
      </c>
      <c r="C12" s="122"/>
      <c r="D12" s="122"/>
      <c r="E12" s="122"/>
      <c r="F12" s="122"/>
      <c r="G12" s="122"/>
      <c r="H12" s="122"/>
      <c r="I12" s="32">
        <v>0</v>
      </c>
    </row>
    <row r="13" spans="2:9" ht="15">
      <c r="B13" s="2"/>
      <c r="C13" s="1"/>
      <c r="D13" s="1"/>
      <c r="E13" s="1"/>
      <c r="F13" s="1"/>
      <c r="G13" s="1"/>
      <c r="H13" s="3"/>
      <c r="I13" s="5"/>
    </row>
    <row r="14" spans="2:9" ht="15"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2:9" ht="15">
      <c r="B15" s="2"/>
      <c r="C15" s="1"/>
      <c r="D15" s="1"/>
      <c r="E15" s="1"/>
      <c r="F15" s="1"/>
      <c r="G15" s="1"/>
      <c r="H15" s="3"/>
      <c r="I15" s="5"/>
    </row>
    <row r="16" spans="2:9" ht="15"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2:9" ht="15"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</f>
        <v>0</v>
      </c>
    </row>
    <row r="18" spans="2:9" ht="15">
      <c r="B18" s="8"/>
      <c r="C18" s="124"/>
      <c r="D18" s="125"/>
      <c r="E18" s="125"/>
      <c r="F18" s="125"/>
      <c r="G18" s="126"/>
      <c r="H18" s="13"/>
      <c r="I18" s="12"/>
    </row>
    <row r="19" spans="2:9" ht="15"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2:9" ht="15">
      <c r="B20" s="2"/>
      <c r="C20" s="1"/>
      <c r="D20" s="1"/>
      <c r="E20" s="1"/>
      <c r="F20" s="1"/>
      <c r="G20" s="1"/>
      <c r="H20" s="3"/>
      <c r="I20" s="5"/>
    </row>
    <row r="21" spans="2:9" ht="15"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2:9" ht="15"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2:9" ht="15"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2:9" ht="15"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2:9" ht="15"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2:9" ht="15"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2:9" ht="15"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2:9" ht="15"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>ROUND($I$19*H28,2)</f>
        <v>0</v>
      </c>
    </row>
    <row r="29" spans="2:9" ht="15"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2:9" ht="15"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2:9" ht="15">
      <c r="B31" s="2"/>
      <c r="C31" s="1"/>
      <c r="D31" s="1"/>
      <c r="E31" s="1"/>
      <c r="F31" s="1"/>
      <c r="G31" s="1"/>
      <c r="H31" s="3"/>
      <c r="I31" s="5"/>
    </row>
    <row r="32" spans="2:9" ht="15"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2:9" ht="15"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2:9" ht="15"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2:9" ht="15"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2:9" ht="15"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2:9" ht="15">
      <c r="B37" s="2"/>
      <c r="C37" s="1"/>
      <c r="D37" s="1"/>
      <c r="E37" s="1"/>
      <c r="F37" s="1"/>
      <c r="G37" s="1"/>
      <c r="H37" s="3"/>
      <c r="I37" s="5"/>
    </row>
    <row r="38" spans="2:9" ht="15"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2:9" ht="15"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2:9" ht="15"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2:9" ht="15"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2:9" ht="15"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2:9" ht="15"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2:9" ht="15"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2:9" ht="15"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2:9" ht="15">
      <c r="B46" s="1"/>
      <c r="C46" s="1"/>
      <c r="D46" s="1"/>
      <c r="E46" s="1"/>
      <c r="F46" s="1"/>
      <c r="G46" s="1"/>
      <c r="H46" s="3"/>
      <c r="I46" s="5"/>
    </row>
    <row r="47" spans="2:9" ht="15"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2:9" ht="15"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2:9" ht="15"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2:9" ht="15"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2:9" ht="15"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2:9" ht="15"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2:9" ht="15"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2:9" ht="15"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2:9" ht="15"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2:9" ht="15">
      <c r="B56" s="2"/>
      <c r="C56" s="1"/>
      <c r="D56" s="1"/>
      <c r="E56" s="1"/>
      <c r="F56" s="1"/>
      <c r="G56" s="1"/>
      <c r="H56" s="3"/>
      <c r="I56" s="5"/>
    </row>
    <row r="57" spans="2:9" ht="15"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2:9" ht="15">
      <c r="B58" s="30">
        <v>1</v>
      </c>
      <c r="C58" s="130" t="s">
        <v>63</v>
      </c>
      <c r="D58" s="131"/>
      <c r="E58" s="131"/>
      <c r="F58" s="131"/>
      <c r="G58" s="131"/>
      <c r="H58" s="132"/>
      <c r="I58" s="31">
        <v>0</v>
      </c>
    </row>
    <row r="59" spans="2:9" ht="15">
      <c r="B59" s="30">
        <v>2</v>
      </c>
      <c r="C59" s="130"/>
      <c r="D59" s="131"/>
      <c r="E59" s="131"/>
      <c r="F59" s="131"/>
      <c r="G59" s="131"/>
      <c r="H59" s="132"/>
      <c r="I59" s="31"/>
    </row>
    <row r="60" spans="2:9" ht="15">
      <c r="B60" s="30">
        <v>3</v>
      </c>
      <c r="C60" s="130"/>
      <c r="D60" s="131"/>
      <c r="E60" s="131"/>
      <c r="F60" s="131"/>
      <c r="G60" s="131"/>
      <c r="H60" s="132"/>
      <c r="I60" s="31"/>
    </row>
    <row r="61" spans="2:9" ht="15"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2:9" ht="15">
      <c r="B62" s="2"/>
      <c r="C62" s="1"/>
      <c r="D62" s="1"/>
      <c r="E62" s="1"/>
      <c r="F62" s="1"/>
      <c r="G62" s="1"/>
      <c r="H62" s="3"/>
      <c r="I62" s="5"/>
    </row>
    <row r="63" spans="2:9" ht="15"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2:9" ht="15">
      <c r="B64" s="2"/>
      <c r="C64" s="1"/>
      <c r="D64" s="1"/>
      <c r="E64" s="1"/>
      <c r="F64" s="1"/>
      <c r="G64" s="1"/>
      <c r="H64" s="3"/>
      <c r="I64" s="5"/>
    </row>
    <row r="65" spans="2:9" ht="15"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2:9" ht="15">
      <c r="B66" s="2"/>
      <c r="C66" s="1"/>
      <c r="D66" s="1"/>
      <c r="E66" s="1"/>
      <c r="F66" s="1"/>
      <c r="G66" s="1"/>
      <c r="H66" s="3"/>
      <c r="I66" s="5"/>
    </row>
    <row r="67" spans="2:9" ht="15"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2:9" ht="15"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2:9" ht="15">
      <c r="B69" s="30">
        <v>2</v>
      </c>
      <c r="C69" s="130" t="s">
        <v>35</v>
      </c>
      <c r="D69" s="131"/>
      <c r="E69" s="131"/>
      <c r="F69" s="131"/>
      <c r="G69" s="131"/>
      <c r="H69" s="132"/>
      <c r="I69" s="31">
        <v>0</v>
      </c>
    </row>
    <row r="70" spans="2:9" ht="15">
      <c r="B70" s="30">
        <v>3</v>
      </c>
      <c r="C70" s="130" t="s">
        <v>36</v>
      </c>
      <c r="D70" s="131"/>
      <c r="E70" s="131"/>
      <c r="F70" s="131"/>
      <c r="G70" s="131"/>
      <c r="H70" s="132"/>
      <c r="I70" s="31">
        <v>0</v>
      </c>
    </row>
    <row r="71" spans="2:9" ht="15">
      <c r="B71" s="121" t="s">
        <v>37</v>
      </c>
      <c r="C71" s="122"/>
      <c r="D71" s="122"/>
      <c r="E71" s="122"/>
      <c r="F71" s="122"/>
      <c r="G71" s="122"/>
      <c r="H71" s="123"/>
      <c r="I71" s="14">
        <f>SUM(I68:I70)</f>
        <v>0</v>
      </c>
    </row>
    <row r="72" spans="2:9" ht="15">
      <c r="B72" s="2"/>
      <c r="C72" s="1"/>
      <c r="D72" s="1"/>
      <c r="E72" s="1"/>
      <c r="F72" s="1"/>
      <c r="G72" s="1"/>
      <c r="H72" s="3"/>
      <c r="I72" s="5"/>
    </row>
    <row r="73" spans="2:9" ht="15">
      <c r="B73" s="127" t="s">
        <v>38</v>
      </c>
      <c r="C73" s="128"/>
      <c r="D73" s="128"/>
      <c r="E73" s="128"/>
      <c r="F73" s="128"/>
      <c r="G73" s="128"/>
      <c r="H73" s="128"/>
      <c r="I73" s="129"/>
    </row>
    <row r="74" spans="2:9" ht="15">
      <c r="B74" s="2"/>
      <c r="C74" s="1"/>
      <c r="D74" s="1"/>
      <c r="E74" s="1"/>
      <c r="F74" s="1"/>
      <c r="G74" s="1"/>
      <c r="H74" s="3"/>
      <c r="I74" s="5"/>
    </row>
    <row r="75" spans="2:9" ht="15">
      <c r="B75" s="8" t="s">
        <v>15</v>
      </c>
      <c r="C75" s="121" t="s">
        <v>41</v>
      </c>
      <c r="D75" s="122"/>
      <c r="E75" s="122"/>
      <c r="F75" s="122"/>
      <c r="G75" s="122"/>
      <c r="H75" s="123"/>
      <c r="I75" s="10" t="s">
        <v>4</v>
      </c>
    </row>
    <row r="76" spans="2:9" ht="15">
      <c r="B76" s="30">
        <v>1</v>
      </c>
      <c r="C76" s="130" t="s">
        <v>40</v>
      </c>
      <c r="D76" s="131"/>
      <c r="E76" s="131"/>
      <c r="F76" s="131"/>
      <c r="G76" s="131"/>
      <c r="H76" s="132"/>
      <c r="I76" s="31">
        <v>0</v>
      </c>
    </row>
    <row r="77" spans="2:9" ht="15">
      <c r="B77" s="30">
        <v>2</v>
      </c>
      <c r="C77" s="130" t="s">
        <v>55</v>
      </c>
      <c r="D77" s="131"/>
      <c r="E77" s="131"/>
      <c r="F77" s="131"/>
      <c r="G77" s="131"/>
      <c r="H77" s="132"/>
      <c r="I77" s="31">
        <v>0</v>
      </c>
    </row>
    <row r="78" spans="2:9" ht="15">
      <c r="B78" s="134" t="s">
        <v>39</v>
      </c>
      <c r="C78" s="135"/>
      <c r="D78" s="135"/>
      <c r="E78" s="135"/>
      <c r="F78" s="135"/>
      <c r="G78" s="135"/>
      <c r="H78" s="136"/>
      <c r="I78" s="14">
        <f>SUM(I76:I77)</f>
        <v>0</v>
      </c>
    </row>
    <row r="79" spans="2:9" ht="15">
      <c r="B79" s="2"/>
      <c r="C79" s="1"/>
      <c r="D79" s="1"/>
      <c r="E79" s="1"/>
      <c r="F79" s="1"/>
      <c r="G79" s="1"/>
      <c r="H79" s="3"/>
      <c r="I79" s="5"/>
    </row>
    <row r="80" spans="2:9" ht="15">
      <c r="B80" s="127" t="s">
        <v>46</v>
      </c>
      <c r="C80" s="128"/>
      <c r="D80" s="128"/>
      <c r="E80" s="128"/>
      <c r="F80" s="128"/>
      <c r="G80" s="128"/>
      <c r="H80" s="128"/>
      <c r="I80" s="129"/>
    </row>
    <row r="81" spans="2:9" ht="15">
      <c r="B81" s="2"/>
      <c r="C81" s="1"/>
      <c r="D81" s="1"/>
      <c r="E81" s="1"/>
      <c r="F81" s="1"/>
      <c r="G81" s="1"/>
      <c r="H81" s="3"/>
      <c r="I81" s="5"/>
    </row>
    <row r="82" spans="2:9" ht="15">
      <c r="B82" s="8" t="s">
        <v>15</v>
      </c>
      <c r="C82" s="121" t="s">
        <v>57</v>
      </c>
      <c r="D82" s="122"/>
      <c r="E82" s="122"/>
      <c r="F82" s="122"/>
      <c r="G82" s="123"/>
      <c r="H82" s="9" t="s">
        <v>3</v>
      </c>
      <c r="I82" s="10" t="s">
        <v>4</v>
      </c>
    </row>
    <row r="83" spans="2:9" ht="15">
      <c r="B83" s="8">
        <v>1</v>
      </c>
      <c r="C83" s="124" t="s">
        <v>47</v>
      </c>
      <c r="D83" s="125"/>
      <c r="E83" s="125"/>
      <c r="F83" s="125"/>
      <c r="G83" s="126"/>
      <c r="H83" s="73">
        <v>0.076</v>
      </c>
      <c r="I83" s="12">
        <f>$I$86/$H$86*H83</f>
        <v>0</v>
      </c>
    </row>
    <row r="84" spans="2:9" ht="15">
      <c r="B84" s="8">
        <v>2</v>
      </c>
      <c r="C84" s="124" t="s">
        <v>48</v>
      </c>
      <c r="D84" s="125"/>
      <c r="E84" s="125"/>
      <c r="F84" s="125"/>
      <c r="G84" s="126"/>
      <c r="H84" s="73">
        <v>0.0165</v>
      </c>
      <c r="I84" s="12">
        <f>$I$86/$H$86*H84</f>
        <v>0</v>
      </c>
    </row>
    <row r="85" spans="2:9" ht="15">
      <c r="B85" s="8">
        <v>3</v>
      </c>
      <c r="C85" s="124" t="s">
        <v>49</v>
      </c>
      <c r="D85" s="125"/>
      <c r="E85" s="125"/>
      <c r="F85" s="125"/>
      <c r="G85" s="126"/>
      <c r="H85" s="13">
        <v>0.05</v>
      </c>
      <c r="I85" s="12">
        <f>$I$86/$H$86*H85</f>
        <v>0</v>
      </c>
    </row>
    <row r="86" spans="2:9" ht="15">
      <c r="B86" s="121" t="s">
        <v>2</v>
      </c>
      <c r="C86" s="122"/>
      <c r="D86" s="122"/>
      <c r="E86" s="122"/>
      <c r="F86" s="122"/>
      <c r="G86" s="123"/>
      <c r="H86" s="16">
        <f>SUM(H83:H85)</f>
        <v>0.14250000000000002</v>
      </c>
      <c r="I86" s="14">
        <f>ROUND(((I63+I71)*$H$86)/(1-$H$86),2)</f>
        <v>0</v>
      </c>
    </row>
    <row r="87" spans="2:9" ht="15">
      <c r="B87" s="2"/>
      <c r="C87" s="1"/>
      <c r="D87" s="1"/>
      <c r="E87" s="1"/>
      <c r="F87" s="1"/>
      <c r="G87" s="1"/>
      <c r="H87" s="3"/>
      <c r="I87" s="5"/>
    </row>
    <row r="88" spans="2:9" ht="15">
      <c r="B88" s="8" t="s">
        <v>15</v>
      </c>
      <c r="C88" s="121" t="s">
        <v>58</v>
      </c>
      <c r="D88" s="122"/>
      <c r="E88" s="122"/>
      <c r="F88" s="122"/>
      <c r="G88" s="123"/>
      <c r="H88" s="9" t="s">
        <v>3</v>
      </c>
      <c r="I88" s="10" t="s">
        <v>4</v>
      </c>
    </row>
    <row r="89" spans="2:9" ht="15">
      <c r="B89" s="8">
        <v>1</v>
      </c>
      <c r="C89" s="124" t="s">
        <v>47</v>
      </c>
      <c r="D89" s="125"/>
      <c r="E89" s="125"/>
      <c r="F89" s="125"/>
      <c r="G89" s="126"/>
      <c r="H89" s="73">
        <v>0.076</v>
      </c>
      <c r="I89" s="12">
        <f>$I$92/$H$92*H89</f>
        <v>0</v>
      </c>
    </row>
    <row r="90" spans="2:9" ht="15">
      <c r="B90" s="8">
        <v>2</v>
      </c>
      <c r="C90" s="124" t="s">
        <v>48</v>
      </c>
      <c r="D90" s="125"/>
      <c r="E90" s="125"/>
      <c r="F90" s="125"/>
      <c r="G90" s="126"/>
      <c r="H90" s="73">
        <v>0.0165</v>
      </c>
      <c r="I90" s="12">
        <f>$I$92/$H$92*H90</f>
        <v>0</v>
      </c>
    </row>
    <row r="91" spans="2:9" ht="15">
      <c r="B91" s="8">
        <v>3</v>
      </c>
      <c r="C91" s="124" t="s">
        <v>49</v>
      </c>
      <c r="D91" s="125"/>
      <c r="E91" s="125"/>
      <c r="F91" s="125"/>
      <c r="G91" s="126"/>
      <c r="H91" s="13">
        <v>0.05</v>
      </c>
      <c r="I91" s="12">
        <f>$I$92/$H$92*H91</f>
        <v>0</v>
      </c>
    </row>
    <row r="92" spans="2:9" ht="15">
      <c r="B92" s="121" t="s">
        <v>2</v>
      </c>
      <c r="C92" s="122"/>
      <c r="D92" s="122"/>
      <c r="E92" s="122"/>
      <c r="F92" s="122"/>
      <c r="G92" s="123"/>
      <c r="H92" s="16">
        <f>SUM(H89:H91)</f>
        <v>0.14250000000000002</v>
      </c>
      <c r="I92" s="14">
        <f>ROUND(((I78)*$H$86)/(1-$H$86),2)</f>
        <v>0</v>
      </c>
    </row>
    <row r="93" spans="2:9" ht="15">
      <c r="B93" s="2"/>
      <c r="C93" s="1"/>
      <c r="D93" s="1"/>
      <c r="E93" s="1"/>
      <c r="F93" s="1"/>
      <c r="G93" s="1"/>
      <c r="H93" s="3"/>
      <c r="I93" s="5"/>
    </row>
    <row r="94" spans="2:9" ht="15">
      <c r="B94" s="121" t="s">
        <v>50</v>
      </c>
      <c r="C94" s="122"/>
      <c r="D94" s="122"/>
      <c r="E94" s="122"/>
      <c r="F94" s="122"/>
      <c r="G94" s="122"/>
      <c r="H94" s="123"/>
      <c r="I94" s="14">
        <f>I92+I86</f>
        <v>0</v>
      </c>
    </row>
    <row r="95" spans="2:9" ht="15">
      <c r="B95" s="2"/>
      <c r="C95" s="1"/>
      <c r="D95" s="1"/>
      <c r="E95" s="1"/>
      <c r="F95" s="1"/>
      <c r="G95" s="1"/>
      <c r="H95" s="3"/>
      <c r="I95" s="5"/>
    </row>
    <row r="96" spans="2:9" ht="15">
      <c r="B96" s="127" t="s">
        <v>70</v>
      </c>
      <c r="C96" s="128"/>
      <c r="D96" s="128"/>
      <c r="E96" s="128"/>
      <c r="F96" s="128"/>
      <c r="G96" s="128"/>
      <c r="H96" s="128"/>
      <c r="I96" s="129"/>
    </row>
    <row r="97" spans="2:9" ht="15">
      <c r="B97" s="2"/>
      <c r="C97" s="1"/>
      <c r="D97" s="1"/>
      <c r="E97" s="1"/>
      <c r="F97" s="1"/>
      <c r="G97" s="1"/>
      <c r="H97" s="3"/>
      <c r="I97" s="5"/>
    </row>
    <row r="98" spans="2:9" ht="15">
      <c r="B98" s="121" t="s">
        <v>71</v>
      </c>
      <c r="C98" s="122"/>
      <c r="D98" s="122"/>
      <c r="E98" s="122"/>
      <c r="F98" s="122"/>
      <c r="G98" s="122"/>
      <c r="H98" s="123"/>
      <c r="I98" s="14">
        <f>I63+I71+I86</f>
        <v>0</v>
      </c>
    </row>
    <row r="99" spans="2:9" ht="15">
      <c r="B99" s="17"/>
      <c r="C99" s="17"/>
      <c r="D99" s="17"/>
      <c r="E99" s="17"/>
      <c r="F99" s="17"/>
      <c r="G99" s="17"/>
      <c r="H99" s="18"/>
      <c r="I99" s="5"/>
    </row>
    <row r="100" spans="2:9" ht="15">
      <c r="B100" s="121" t="s">
        <v>72</v>
      </c>
      <c r="C100" s="122"/>
      <c r="D100" s="122"/>
      <c r="E100" s="122"/>
      <c r="F100" s="122"/>
      <c r="G100" s="122"/>
      <c r="H100" s="123"/>
      <c r="I100" s="14">
        <f>I78+I92</f>
        <v>0</v>
      </c>
    </row>
    <row r="101" spans="2:9" ht="15">
      <c r="B101" s="17"/>
      <c r="C101" s="17"/>
      <c r="D101" s="17"/>
      <c r="E101" s="17"/>
      <c r="F101" s="17"/>
      <c r="G101" s="17"/>
      <c r="H101" s="18"/>
      <c r="I101" s="5"/>
    </row>
    <row r="102" spans="2:9" ht="15">
      <c r="B102" s="121" t="s">
        <v>51</v>
      </c>
      <c r="C102" s="122"/>
      <c r="D102" s="122"/>
      <c r="E102" s="122"/>
      <c r="F102" s="122"/>
      <c r="G102" s="122"/>
      <c r="H102" s="123"/>
      <c r="I102" s="14">
        <f>I63+I71+I78+I94</f>
        <v>0</v>
      </c>
    </row>
  </sheetData>
  <sheetProtection password="DFA0" sheet="1"/>
  <mergeCells count="77">
    <mergeCell ref="B100:H100"/>
    <mergeCell ref="B102:H102"/>
    <mergeCell ref="C90:G90"/>
    <mergeCell ref="C91:G91"/>
    <mergeCell ref="B92:G92"/>
    <mergeCell ref="B94:H94"/>
    <mergeCell ref="B96:I96"/>
    <mergeCell ref="B98:H98"/>
    <mergeCell ref="B61:H61"/>
    <mergeCell ref="B63:H63"/>
    <mergeCell ref="B65:I65"/>
    <mergeCell ref="C76:H76"/>
    <mergeCell ref="C77:H77"/>
    <mergeCell ref="B78:H78"/>
    <mergeCell ref="B71:H71"/>
    <mergeCell ref="B73:I73"/>
    <mergeCell ref="C75:H75"/>
    <mergeCell ref="C68:H68"/>
    <mergeCell ref="C32:G32"/>
    <mergeCell ref="C33:G33"/>
    <mergeCell ref="C34:G34"/>
    <mergeCell ref="C35:G35"/>
    <mergeCell ref="B36:G36"/>
    <mergeCell ref="C67:H67"/>
    <mergeCell ref="B45:G45"/>
    <mergeCell ref="C47:G47"/>
    <mergeCell ref="C48:G48"/>
    <mergeCell ref="C49:G49"/>
    <mergeCell ref="B86:G86"/>
    <mergeCell ref="C88:G88"/>
    <mergeCell ref="C89:G89"/>
    <mergeCell ref="C83:G83"/>
    <mergeCell ref="C84:G84"/>
    <mergeCell ref="B2:I2"/>
    <mergeCell ref="B4:I4"/>
    <mergeCell ref="B5:I5"/>
    <mergeCell ref="B7:I7"/>
    <mergeCell ref="B8:I8"/>
    <mergeCell ref="C85:G85"/>
    <mergeCell ref="B80:I80"/>
    <mergeCell ref="C82:G82"/>
    <mergeCell ref="C42:G42"/>
    <mergeCell ref="C43:G43"/>
    <mergeCell ref="C44:G44"/>
    <mergeCell ref="C57:H57"/>
    <mergeCell ref="C58:H58"/>
    <mergeCell ref="C52:G52"/>
    <mergeCell ref="C53:G53"/>
    <mergeCell ref="C39:G39"/>
    <mergeCell ref="C40:G40"/>
    <mergeCell ref="C70:H70"/>
    <mergeCell ref="C50:G50"/>
    <mergeCell ref="C51:G51"/>
    <mergeCell ref="C54:G54"/>
    <mergeCell ref="B55:G55"/>
    <mergeCell ref="C69:H69"/>
    <mergeCell ref="C59:H59"/>
    <mergeCell ref="C60:H60"/>
    <mergeCell ref="C21:G21"/>
    <mergeCell ref="C22:G22"/>
    <mergeCell ref="C26:G26"/>
    <mergeCell ref="C27:G27"/>
    <mergeCell ref="C29:G29"/>
    <mergeCell ref="B30:G30"/>
    <mergeCell ref="C23:G23"/>
    <mergeCell ref="C24:G24"/>
    <mergeCell ref="C25:G25"/>
    <mergeCell ref="B9:I9"/>
    <mergeCell ref="B10:I10"/>
    <mergeCell ref="B12:H12"/>
    <mergeCell ref="B14:I14"/>
    <mergeCell ref="C41:G41"/>
    <mergeCell ref="C38:G38"/>
    <mergeCell ref="C16:G16"/>
    <mergeCell ref="C17:H17"/>
    <mergeCell ref="C18:G18"/>
    <mergeCell ref="B19:H19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3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1.57421875" style="37" customWidth="1"/>
    <col min="2" max="2" width="5.00390625" style="37" customWidth="1"/>
    <col min="3" max="3" width="45.7109375" style="37" customWidth="1"/>
    <col min="4" max="7" width="9.140625" style="37" customWidth="1"/>
    <col min="8" max="8" width="10.57421875" style="37" customWidth="1"/>
    <col min="9" max="9" width="13.8515625" style="37" customWidth="1"/>
    <col min="10" max="16384" width="9.140625" style="37" customWidth="1"/>
  </cols>
  <sheetData>
    <row r="2" spans="1:9" ht="15">
      <c r="A2" s="1"/>
      <c r="B2" s="121" t="s">
        <v>56</v>
      </c>
      <c r="C2" s="122"/>
      <c r="D2" s="122"/>
      <c r="E2" s="122"/>
      <c r="F2" s="122"/>
      <c r="G2" s="122"/>
      <c r="H2" s="122"/>
      <c r="I2" s="123"/>
    </row>
    <row r="3" spans="1:9" ht="15">
      <c r="A3" s="1"/>
      <c r="B3" s="1"/>
      <c r="C3" s="1"/>
      <c r="D3" s="1"/>
      <c r="E3" s="1"/>
      <c r="F3" s="1"/>
      <c r="G3" s="1"/>
      <c r="H3" s="3"/>
      <c r="I3" s="1"/>
    </row>
    <row r="4" spans="1:9" ht="15">
      <c r="A4" s="1"/>
      <c r="B4" s="121" t="s">
        <v>84</v>
      </c>
      <c r="C4" s="122"/>
      <c r="D4" s="122"/>
      <c r="E4" s="122"/>
      <c r="F4" s="122"/>
      <c r="G4" s="122"/>
      <c r="H4" s="122"/>
      <c r="I4" s="123"/>
    </row>
    <row r="5" spans="1:9" ht="15">
      <c r="A5" s="1"/>
      <c r="B5" s="121" t="s">
        <v>85</v>
      </c>
      <c r="C5" s="122"/>
      <c r="D5" s="122"/>
      <c r="E5" s="122"/>
      <c r="F5" s="122"/>
      <c r="G5" s="122"/>
      <c r="H5" s="122"/>
      <c r="I5" s="123"/>
    </row>
    <row r="6" spans="1:9" ht="15">
      <c r="A6" s="1"/>
      <c r="B6" s="6"/>
      <c r="C6" s="6"/>
      <c r="D6" s="6"/>
      <c r="E6" s="6"/>
      <c r="F6" s="6"/>
      <c r="G6" s="6"/>
      <c r="H6" s="7"/>
      <c r="I6" s="6"/>
    </row>
    <row r="7" spans="1:9" ht="15">
      <c r="A7" s="1"/>
      <c r="B7" s="137" t="s">
        <v>54</v>
      </c>
      <c r="C7" s="138"/>
      <c r="D7" s="138"/>
      <c r="E7" s="138"/>
      <c r="F7" s="138"/>
      <c r="G7" s="138"/>
      <c r="H7" s="138"/>
      <c r="I7" s="139"/>
    </row>
    <row r="8" spans="1:9" ht="15">
      <c r="A8" s="1"/>
      <c r="B8" s="121" t="s">
        <v>104</v>
      </c>
      <c r="C8" s="122"/>
      <c r="D8" s="122"/>
      <c r="E8" s="122"/>
      <c r="F8" s="122"/>
      <c r="G8" s="122"/>
      <c r="H8" s="122"/>
      <c r="I8" s="123"/>
    </row>
    <row r="9" spans="1:9" ht="15">
      <c r="A9" s="1"/>
      <c r="B9" s="143" t="s">
        <v>103</v>
      </c>
      <c r="C9" s="144"/>
      <c r="D9" s="144"/>
      <c r="E9" s="144"/>
      <c r="F9" s="144"/>
      <c r="G9" s="144"/>
      <c r="H9" s="144"/>
      <c r="I9" s="145"/>
    </row>
    <row r="10" spans="1:9" ht="15">
      <c r="A10" s="1"/>
      <c r="B10" s="115" t="s">
        <v>82</v>
      </c>
      <c r="C10" s="90"/>
      <c r="D10" s="90"/>
      <c r="E10" s="90"/>
      <c r="F10" s="90"/>
      <c r="G10" s="90"/>
      <c r="H10" s="90"/>
      <c r="I10" s="90"/>
    </row>
    <row r="11" spans="1:9" ht="15.75" thickBot="1">
      <c r="A11" s="1"/>
      <c r="B11" s="6"/>
      <c r="C11" s="6"/>
      <c r="D11" s="6"/>
      <c r="E11" s="6"/>
      <c r="F11" s="6"/>
      <c r="G11" s="6"/>
      <c r="H11" s="7"/>
      <c r="I11" s="6"/>
    </row>
    <row r="12" spans="1:9" ht="15.75" thickBot="1">
      <c r="A12" s="1"/>
      <c r="B12" s="121" t="s">
        <v>52</v>
      </c>
      <c r="C12" s="122"/>
      <c r="D12" s="122"/>
      <c r="E12" s="122"/>
      <c r="F12" s="122"/>
      <c r="G12" s="122"/>
      <c r="H12" s="122"/>
      <c r="I12" s="32">
        <v>0</v>
      </c>
    </row>
    <row r="13" spans="1:9" ht="15">
      <c r="A13" s="1"/>
      <c r="B13" s="2"/>
      <c r="C13" s="1"/>
      <c r="D13" s="1"/>
      <c r="E13" s="1"/>
      <c r="F13" s="1"/>
      <c r="G13" s="1"/>
      <c r="H13" s="3"/>
      <c r="I13" s="5"/>
    </row>
    <row r="14" spans="1:9" ht="15">
      <c r="A14" s="1"/>
      <c r="B14" s="127" t="s">
        <v>1</v>
      </c>
      <c r="C14" s="128"/>
      <c r="D14" s="128"/>
      <c r="E14" s="128"/>
      <c r="F14" s="128"/>
      <c r="G14" s="128"/>
      <c r="H14" s="128"/>
      <c r="I14" s="129"/>
    </row>
    <row r="15" spans="1:9" ht="15">
      <c r="A15" s="1"/>
      <c r="B15" s="2"/>
      <c r="C15" s="1"/>
      <c r="D15" s="1"/>
      <c r="E15" s="1"/>
      <c r="F15" s="1"/>
      <c r="G15" s="1"/>
      <c r="H15" s="3"/>
      <c r="I15" s="5"/>
    </row>
    <row r="16" spans="1:9" ht="15">
      <c r="A16" s="1"/>
      <c r="B16" s="8" t="s">
        <v>15</v>
      </c>
      <c r="C16" s="121" t="s">
        <v>17</v>
      </c>
      <c r="D16" s="122"/>
      <c r="E16" s="122"/>
      <c r="F16" s="122"/>
      <c r="G16" s="123"/>
      <c r="H16" s="9" t="s">
        <v>3</v>
      </c>
      <c r="I16" s="10" t="s">
        <v>4</v>
      </c>
    </row>
    <row r="17" spans="1:9" ht="15">
      <c r="A17" s="1"/>
      <c r="B17" s="8">
        <v>1</v>
      </c>
      <c r="C17" s="140" t="s">
        <v>0</v>
      </c>
      <c r="D17" s="141"/>
      <c r="E17" s="141"/>
      <c r="F17" s="141"/>
      <c r="G17" s="141"/>
      <c r="H17" s="142"/>
      <c r="I17" s="12">
        <f>$I$12</f>
        <v>0</v>
      </c>
    </row>
    <row r="18" spans="1:9" ht="15">
      <c r="A18" s="1"/>
      <c r="B18" s="8"/>
      <c r="C18" s="124"/>
      <c r="D18" s="125"/>
      <c r="E18" s="125"/>
      <c r="F18" s="125"/>
      <c r="G18" s="126"/>
      <c r="H18" s="13"/>
      <c r="I18" s="12"/>
    </row>
    <row r="19" spans="1:9" ht="15">
      <c r="A19" s="1"/>
      <c r="B19" s="121" t="s">
        <v>2</v>
      </c>
      <c r="C19" s="122"/>
      <c r="D19" s="122"/>
      <c r="E19" s="122"/>
      <c r="F19" s="122"/>
      <c r="G19" s="122"/>
      <c r="H19" s="123"/>
      <c r="I19" s="14">
        <f>SUM(I17:I18)</f>
        <v>0</v>
      </c>
    </row>
    <row r="20" spans="1:9" ht="15">
      <c r="A20" s="1"/>
      <c r="B20" s="2"/>
      <c r="C20" s="1"/>
      <c r="D20" s="1"/>
      <c r="E20" s="1"/>
      <c r="F20" s="1"/>
      <c r="G20" s="1"/>
      <c r="H20" s="3"/>
      <c r="I20" s="5"/>
    </row>
    <row r="21" spans="1:9" ht="15">
      <c r="A21" s="1"/>
      <c r="B21" s="8" t="s">
        <v>16</v>
      </c>
      <c r="C21" s="121" t="s">
        <v>20</v>
      </c>
      <c r="D21" s="122"/>
      <c r="E21" s="122"/>
      <c r="F21" s="122"/>
      <c r="G21" s="123"/>
      <c r="H21" s="9" t="s">
        <v>3</v>
      </c>
      <c r="I21" s="10" t="s">
        <v>4</v>
      </c>
    </row>
    <row r="22" spans="1:9" ht="15">
      <c r="A22" s="1"/>
      <c r="B22" s="8">
        <v>1</v>
      </c>
      <c r="C22" s="124" t="s">
        <v>5</v>
      </c>
      <c r="D22" s="125"/>
      <c r="E22" s="125"/>
      <c r="F22" s="125"/>
      <c r="G22" s="126"/>
      <c r="H22" s="13">
        <v>0.2</v>
      </c>
      <c r="I22" s="12">
        <f aca="true" t="shared" si="0" ref="I22:I29">ROUND($I$19*H22,2)</f>
        <v>0</v>
      </c>
    </row>
    <row r="23" spans="1:9" ht="15">
      <c r="A23" s="1"/>
      <c r="B23" s="8">
        <v>2</v>
      </c>
      <c r="C23" s="124" t="s">
        <v>6</v>
      </c>
      <c r="D23" s="125"/>
      <c r="E23" s="125"/>
      <c r="F23" s="125"/>
      <c r="G23" s="126"/>
      <c r="H23" s="13">
        <v>0.015</v>
      </c>
      <c r="I23" s="12">
        <f t="shared" si="0"/>
        <v>0</v>
      </c>
    </row>
    <row r="24" spans="1:9" ht="15">
      <c r="A24" s="1"/>
      <c r="B24" s="8">
        <v>3</v>
      </c>
      <c r="C24" s="124" t="s">
        <v>7</v>
      </c>
      <c r="D24" s="125"/>
      <c r="E24" s="125"/>
      <c r="F24" s="125"/>
      <c r="G24" s="126"/>
      <c r="H24" s="13">
        <v>0.01</v>
      </c>
      <c r="I24" s="12">
        <f t="shared" si="0"/>
        <v>0</v>
      </c>
    </row>
    <row r="25" spans="1:9" ht="15">
      <c r="A25" s="1"/>
      <c r="B25" s="8">
        <v>4</v>
      </c>
      <c r="C25" s="124" t="s">
        <v>8</v>
      </c>
      <c r="D25" s="125"/>
      <c r="E25" s="125"/>
      <c r="F25" s="125"/>
      <c r="G25" s="126"/>
      <c r="H25" s="13">
        <v>0.002</v>
      </c>
      <c r="I25" s="12">
        <f t="shared" si="0"/>
        <v>0</v>
      </c>
    </row>
    <row r="26" spans="1:9" ht="15">
      <c r="A26" s="1"/>
      <c r="B26" s="8">
        <v>5</v>
      </c>
      <c r="C26" s="124" t="s">
        <v>9</v>
      </c>
      <c r="D26" s="125"/>
      <c r="E26" s="125"/>
      <c r="F26" s="125"/>
      <c r="G26" s="126"/>
      <c r="H26" s="13">
        <v>0.025</v>
      </c>
      <c r="I26" s="12">
        <f t="shared" si="0"/>
        <v>0</v>
      </c>
    </row>
    <row r="27" spans="1:9" ht="15">
      <c r="A27" s="1"/>
      <c r="B27" s="8">
        <v>6</v>
      </c>
      <c r="C27" s="124" t="s">
        <v>10</v>
      </c>
      <c r="D27" s="125"/>
      <c r="E27" s="125"/>
      <c r="F27" s="125"/>
      <c r="G27" s="126"/>
      <c r="H27" s="13">
        <v>0.08</v>
      </c>
      <c r="I27" s="12">
        <f t="shared" si="0"/>
        <v>0</v>
      </c>
    </row>
    <row r="28" spans="1:9" ht="15">
      <c r="A28" s="1"/>
      <c r="B28" s="8">
        <v>7</v>
      </c>
      <c r="C28" s="11" t="s">
        <v>59</v>
      </c>
      <c r="D28" s="15" t="s">
        <v>68</v>
      </c>
      <c r="E28" s="28">
        <v>0.03</v>
      </c>
      <c r="F28" s="15" t="s">
        <v>69</v>
      </c>
      <c r="G28" s="29">
        <v>1</v>
      </c>
      <c r="H28" s="13">
        <f>E28*G28</f>
        <v>0.03</v>
      </c>
      <c r="I28" s="12">
        <f t="shared" si="0"/>
        <v>0</v>
      </c>
    </row>
    <row r="29" spans="1:9" ht="15">
      <c r="A29" s="1"/>
      <c r="B29" s="8">
        <v>8</v>
      </c>
      <c r="C29" s="124" t="s">
        <v>19</v>
      </c>
      <c r="D29" s="125"/>
      <c r="E29" s="125"/>
      <c r="F29" s="125"/>
      <c r="G29" s="126"/>
      <c r="H29" s="13">
        <v>0.006</v>
      </c>
      <c r="I29" s="12">
        <f t="shared" si="0"/>
        <v>0</v>
      </c>
    </row>
    <row r="30" spans="1:9" ht="15">
      <c r="A30" s="1"/>
      <c r="B30" s="121" t="s">
        <v>2</v>
      </c>
      <c r="C30" s="122"/>
      <c r="D30" s="122"/>
      <c r="E30" s="122"/>
      <c r="F30" s="122"/>
      <c r="G30" s="123"/>
      <c r="H30" s="16">
        <f>SUM(H22:H29)</f>
        <v>0.3680000000000001</v>
      </c>
      <c r="I30" s="14">
        <f>SUM(I22:I29)</f>
        <v>0</v>
      </c>
    </row>
    <row r="31" spans="1:9" ht="15">
      <c r="A31" s="1"/>
      <c r="B31" s="2"/>
      <c r="C31" s="1"/>
      <c r="D31" s="1"/>
      <c r="E31" s="1"/>
      <c r="F31" s="1"/>
      <c r="G31" s="1"/>
      <c r="H31" s="3"/>
      <c r="I31" s="5"/>
    </row>
    <row r="32" spans="1:9" ht="15">
      <c r="A32" s="1"/>
      <c r="B32" s="8" t="s">
        <v>42</v>
      </c>
      <c r="C32" s="121" t="s">
        <v>18</v>
      </c>
      <c r="D32" s="122"/>
      <c r="E32" s="122"/>
      <c r="F32" s="122"/>
      <c r="G32" s="123"/>
      <c r="H32" s="9" t="s">
        <v>3</v>
      </c>
      <c r="I32" s="10" t="s">
        <v>4</v>
      </c>
    </row>
    <row r="33" spans="1:9" ht="15">
      <c r="A33" s="1"/>
      <c r="B33" s="8">
        <v>1</v>
      </c>
      <c r="C33" s="124" t="s">
        <v>11</v>
      </c>
      <c r="D33" s="125"/>
      <c r="E33" s="125"/>
      <c r="F33" s="125"/>
      <c r="G33" s="126"/>
      <c r="H33" s="13">
        <f>1/12</f>
        <v>0.08333333333333333</v>
      </c>
      <c r="I33" s="12">
        <f>ROUND($I$19*H33,2)</f>
        <v>0</v>
      </c>
    </row>
    <row r="34" spans="1:9" ht="15">
      <c r="A34" s="1"/>
      <c r="B34" s="8">
        <v>2</v>
      </c>
      <c r="C34" s="124" t="s">
        <v>12</v>
      </c>
      <c r="D34" s="125"/>
      <c r="E34" s="125"/>
      <c r="F34" s="125"/>
      <c r="G34" s="126"/>
      <c r="H34" s="13">
        <f>1/12/3</f>
        <v>0.027777777777777776</v>
      </c>
      <c r="I34" s="12">
        <f>ROUND($I$19*H34,2)</f>
        <v>0</v>
      </c>
    </row>
    <row r="35" spans="1:9" ht="15">
      <c r="A35" s="1"/>
      <c r="B35" s="8">
        <v>3</v>
      </c>
      <c r="C35" s="124" t="s">
        <v>30</v>
      </c>
      <c r="D35" s="125"/>
      <c r="E35" s="125"/>
      <c r="F35" s="125"/>
      <c r="G35" s="126"/>
      <c r="H35" s="13">
        <f>(H33+H34)*H30</f>
        <v>0.0408888888888889</v>
      </c>
      <c r="I35" s="12">
        <f>ROUND($I$19*H35,2)</f>
        <v>0</v>
      </c>
    </row>
    <row r="36" spans="1:9" ht="15">
      <c r="A36" s="1"/>
      <c r="B36" s="121" t="s">
        <v>2</v>
      </c>
      <c r="C36" s="122"/>
      <c r="D36" s="122"/>
      <c r="E36" s="122"/>
      <c r="F36" s="122"/>
      <c r="G36" s="123"/>
      <c r="H36" s="16">
        <f>SUM(H33:H35)</f>
        <v>0.152</v>
      </c>
      <c r="I36" s="14">
        <f>SUM(I33:I35)</f>
        <v>0</v>
      </c>
    </row>
    <row r="37" spans="1:9" ht="15">
      <c r="A37" s="1"/>
      <c r="B37" s="2"/>
      <c r="C37" s="1"/>
      <c r="D37" s="1"/>
      <c r="E37" s="1"/>
      <c r="F37" s="1"/>
      <c r="G37" s="1"/>
      <c r="H37" s="3"/>
      <c r="I37" s="5"/>
    </row>
    <row r="38" spans="1:9" ht="15">
      <c r="A38" s="1"/>
      <c r="B38" s="8" t="s">
        <v>43</v>
      </c>
      <c r="C38" s="121" t="s">
        <v>21</v>
      </c>
      <c r="D38" s="122"/>
      <c r="E38" s="122"/>
      <c r="F38" s="122"/>
      <c r="G38" s="123"/>
      <c r="H38" s="9" t="s">
        <v>3</v>
      </c>
      <c r="I38" s="10" t="s">
        <v>4</v>
      </c>
    </row>
    <row r="39" spans="1:9" ht="15">
      <c r="A39" s="1"/>
      <c r="B39" s="8">
        <v>1</v>
      </c>
      <c r="C39" s="124" t="s">
        <v>22</v>
      </c>
      <c r="D39" s="125"/>
      <c r="E39" s="125"/>
      <c r="F39" s="125"/>
      <c r="G39" s="126"/>
      <c r="H39" s="13">
        <f>(1+(1/12)+(1/12)+(1/12/3))/12*0.05</f>
        <v>0.004976851851851851</v>
      </c>
      <c r="I39" s="12">
        <f aca="true" t="shared" si="1" ref="I39:I44">ROUND($I$19*H39,2)</f>
        <v>0</v>
      </c>
    </row>
    <row r="40" spans="1:9" ht="15">
      <c r="A40" s="1"/>
      <c r="B40" s="8">
        <v>2</v>
      </c>
      <c r="C40" s="124" t="s">
        <v>23</v>
      </c>
      <c r="D40" s="125"/>
      <c r="E40" s="125"/>
      <c r="F40" s="125"/>
      <c r="G40" s="126"/>
      <c r="H40" s="13">
        <f>H39*0.08</f>
        <v>0.0003981481481481481</v>
      </c>
      <c r="I40" s="12">
        <f t="shared" si="1"/>
        <v>0</v>
      </c>
    </row>
    <row r="41" spans="1:9" ht="15">
      <c r="A41" s="1"/>
      <c r="B41" s="8">
        <v>3</v>
      </c>
      <c r="C41" s="124" t="s">
        <v>24</v>
      </c>
      <c r="D41" s="125"/>
      <c r="E41" s="125"/>
      <c r="F41" s="125"/>
      <c r="G41" s="126"/>
      <c r="H41" s="13">
        <f>(1+(1/12)+(1/12)+(1/12/3))*0.4*0.08*0.05</f>
        <v>0.0019111111111111108</v>
      </c>
      <c r="I41" s="12">
        <f t="shared" si="1"/>
        <v>0</v>
      </c>
    </row>
    <row r="42" spans="1:9" ht="15">
      <c r="A42" s="1"/>
      <c r="B42" s="8">
        <v>4</v>
      </c>
      <c r="C42" s="124" t="s">
        <v>25</v>
      </c>
      <c r="D42" s="125"/>
      <c r="E42" s="125"/>
      <c r="F42" s="125"/>
      <c r="G42" s="126"/>
      <c r="H42" s="13">
        <f>7/30/12*0.9</f>
        <v>0.0175</v>
      </c>
      <c r="I42" s="12">
        <f t="shared" si="1"/>
        <v>0</v>
      </c>
    </row>
    <row r="43" spans="1:9" ht="15">
      <c r="A43" s="1"/>
      <c r="B43" s="8">
        <v>5</v>
      </c>
      <c r="C43" s="124" t="s">
        <v>32</v>
      </c>
      <c r="D43" s="125"/>
      <c r="E43" s="125"/>
      <c r="F43" s="125"/>
      <c r="G43" s="126"/>
      <c r="H43" s="13">
        <f>H42*$H$30</f>
        <v>0.006440000000000002</v>
      </c>
      <c r="I43" s="12">
        <f t="shared" si="1"/>
        <v>0</v>
      </c>
    </row>
    <row r="44" spans="1:9" ht="15">
      <c r="A44" s="1"/>
      <c r="B44" s="8">
        <v>6</v>
      </c>
      <c r="C44" s="124" t="s">
        <v>26</v>
      </c>
      <c r="D44" s="125"/>
      <c r="E44" s="125"/>
      <c r="F44" s="125"/>
      <c r="G44" s="126"/>
      <c r="H44" s="13">
        <f>(1+(1/12)+(1/12)+(1/12/3))*0.4*0.08*0.9</f>
        <v>0.03439999999999999</v>
      </c>
      <c r="I44" s="12">
        <f t="shared" si="1"/>
        <v>0</v>
      </c>
    </row>
    <row r="45" spans="1:9" ht="15">
      <c r="A45" s="1"/>
      <c r="B45" s="121" t="s">
        <v>2</v>
      </c>
      <c r="C45" s="122"/>
      <c r="D45" s="122"/>
      <c r="E45" s="122"/>
      <c r="F45" s="122"/>
      <c r="G45" s="123"/>
      <c r="H45" s="16">
        <f>SUM(H39:H44)</f>
        <v>0.06562611111111111</v>
      </c>
      <c r="I45" s="14">
        <f>SUM(I39:I44)</f>
        <v>0</v>
      </c>
    </row>
    <row r="46" spans="1:9" ht="15">
      <c r="A46" s="1"/>
      <c r="B46" s="1"/>
      <c r="C46" s="1"/>
      <c r="D46" s="1"/>
      <c r="E46" s="1"/>
      <c r="F46" s="1"/>
      <c r="G46" s="1"/>
      <c r="H46" s="3"/>
      <c r="I46" s="5"/>
    </row>
    <row r="47" spans="1:9" ht="15">
      <c r="A47" s="1"/>
      <c r="B47" s="8" t="s">
        <v>44</v>
      </c>
      <c r="C47" s="121" t="s">
        <v>27</v>
      </c>
      <c r="D47" s="122"/>
      <c r="E47" s="122"/>
      <c r="F47" s="122"/>
      <c r="G47" s="123"/>
      <c r="H47" s="9" t="s">
        <v>3</v>
      </c>
      <c r="I47" s="10" t="s">
        <v>4</v>
      </c>
    </row>
    <row r="48" spans="1:9" ht="15">
      <c r="A48" s="1"/>
      <c r="B48" s="8">
        <v>1</v>
      </c>
      <c r="C48" s="124" t="s">
        <v>29</v>
      </c>
      <c r="D48" s="125"/>
      <c r="E48" s="125"/>
      <c r="F48" s="125"/>
      <c r="G48" s="126"/>
      <c r="H48" s="13">
        <f>((1/12)+(1/12/12)+(1/12/12)+(1/12/12/3))</f>
        <v>0.09953703703703703</v>
      </c>
      <c r="I48" s="12">
        <f aca="true" t="shared" si="2" ref="I48:I54">ROUND($I$19*H48,2)</f>
        <v>0</v>
      </c>
    </row>
    <row r="49" spans="1:9" ht="15">
      <c r="A49" s="1"/>
      <c r="B49" s="8">
        <v>2</v>
      </c>
      <c r="C49" s="124" t="s">
        <v>13</v>
      </c>
      <c r="D49" s="125"/>
      <c r="E49" s="125"/>
      <c r="F49" s="125"/>
      <c r="G49" s="126"/>
      <c r="H49" s="13">
        <f>((1/12)+(1/12/12)+(1/12/12)+(1/12/12/3))/30*1</f>
        <v>0.003317901234567901</v>
      </c>
      <c r="I49" s="12">
        <f t="shared" si="2"/>
        <v>0</v>
      </c>
    </row>
    <row r="50" spans="1:9" ht="15">
      <c r="A50" s="1"/>
      <c r="B50" s="8">
        <v>3</v>
      </c>
      <c r="C50" s="124" t="s">
        <v>14</v>
      </c>
      <c r="D50" s="125"/>
      <c r="E50" s="125"/>
      <c r="F50" s="125"/>
      <c r="G50" s="126"/>
      <c r="H50" s="13">
        <f>((1/12)+(1/12/12)+(1/12/12)+(1/12/12/3))/30*5*0.015</f>
        <v>0.00024884259259259255</v>
      </c>
      <c r="I50" s="12">
        <f t="shared" si="2"/>
        <v>0</v>
      </c>
    </row>
    <row r="51" spans="1:9" ht="15">
      <c r="A51" s="1"/>
      <c r="B51" s="8">
        <v>4</v>
      </c>
      <c r="C51" s="124" t="s">
        <v>28</v>
      </c>
      <c r="D51" s="125"/>
      <c r="E51" s="125"/>
      <c r="F51" s="125"/>
      <c r="G51" s="126"/>
      <c r="H51" s="13">
        <f>((1/12)+(1/12/12)+(1/12/12)+(1/12/12/3))/30*15*0.0078</f>
        <v>0.0003881944444444444</v>
      </c>
      <c r="I51" s="12">
        <f t="shared" si="2"/>
        <v>0</v>
      </c>
    </row>
    <row r="52" spans="1:9" ht="15">
      <c r="A52" s="1"/>
      <c r="B52" s="8">
        <v>5</v>
      </c>
      <c r="C52" s="124" t="s">
        <v>62</v>
      </c>
      <c r="D52" s="125"/>
      <c r="E52" s="125"/>
      <c r="F52" s="125"/>
      <c r="G52" s="126"/>
      <c r="H52" s="13">
        <f>((1/12)+(1/12/3))*(4/12)*0.02</f>
        <v>0.0007407407407407407</v>
      </c>
      <c r="I52" s="12">
        <f t="shared" si="2"/>
        <v>0</v>
      </c>
    </row>
    <row r="53" spans="1:9" ht="15">
      <c r="A53" s="1"/>
      <c r="B53" s="8">
        <v>6</v>
      </c>
      <c r="C53" s="124" t="s">
        <v>31</v>
      </c>
      <c r="D53" s="125"/>
      <c r="E53" s="125"/>
      <c r="F53" s="125"/>
      <c r="G53" s="126"/>
      <c r="H53" s="13">
        <f>((1/12)+(1/12/12)+(1/12/12)+(1/12/12/3))/30*3</f>
        <v>0.009953703703703702</v>
      </c>
      <c r="I53" s="12">
        <f t="shared" si="2"/>
        <v>0</v>
      </c>
    </row>
    <row r="54" spans="1:9" ht="15">
      <c r="A54" s="1"/>
      <c r="B54" s="8">
        <v>7</v>
      </c>
      <c r="C54" s="124" t="s">
        <v>30</v>
      </c>
      <c r="D54" s="125"/>
      <c r="E54" s="125"/>
      <c r="F54" s="125"/>
      <c r="G54" s="126"/>
      <c r="H54" s="13">
        <f>SUM(H48:H53)*$H$30</f>
        <v>0.04202060246913582</v>
      </c>
      <c r="I54" s="12">
        <f t="shared" si="2"/>
        <v>0</v>
      </c>
    </row>
    <row r="55" spans="1:9" ht="15">
      <c r="A55" s="1"/>
      <c r="B55" s="121" t="s">
        <v>2</v>
      </c>
      <c r="C55" s="122"/>
      <c r="D55" s="122"/>
      <c r="E55" s="122"/>
      <c r="F55" s="122"/>
      <c r="G55" s="123"/>
      <c r="H55" s="16">
        <f>SUM(H48:H54)</f>
        <v>0.15620702222222224</v>
      </c>
      <c r="I55" s="14">
        <f>SUM(I48:I54)</f>
        <v>0</v>
      </c>
    </row>
    <row r="56" spans="1:9" ht="15">
      <c r="A56" s="1"/>
      <c r="B56" s="2"/>
      <c r="C56" s="1"/>
      <c r="D56" s="1"/>
      <c r="E56" s="1"/>
      <c r="F56" s="1"/>
      <c r="G56" s="1"/>
      <c r="H56" s="3"/>
      <c r="I56" s="5"/>
    </row>
    <row r="57" spans="1:9" ht="15">
      <c r="A57" s="1"/>
      <c r="B57" s="8" t="s">
        <v>45</v>
      </c>
      <c r="C57" s="121" t="s">
        <v>61</v>
      </c>
      <c r="D57" s="122"/>
      <c r="E57" s="122"/>
      <c r="F57" s="122"/>
      <c r="G57" s="122"/>
      <c r="H57" s="123"/>
      <c r="I57" s="10" t="s">
        <v>4</v>
      </c>
    </row>
    <row r="58" spans="1:9" ht="15">
      <c r="A58" s="1"/>
      <c r="B58" s="30">
        <v>1</v>
      </c>
      <c r="C58" s="130" t="s">
        <v>63</v>
      </c>
      <c r="D58" s="131"/>
      <c r="E58" s="131"/>
      <c r="F58" s="131"/>
      <c r="G58" s="131"/>
      <c r="H58" s="132"/>
      <c r="I58" s="31">
        <v>0</v>
      </c>
    </row>
    <row r="59" spans="1:9" ht="15">
      <c r="A59" s="1"/>
      <c r="B59" s="30">
        <v>2</v>
      </c>
      <c r="C59" s="130"/>
      <c r="D59" s="131"/>
      <c r="E59" s="131"/>
      <c r="F59" s="131"/>
      <c r="G59" s="131"/>
      <c r="H59" s="132"/>
      <c r="I59" s="31"/>
    </row>
    <row r="60" spans="1:9" ht="15">
      <c r="A60" s="1"/>
      <c r="B60" s="30">
        <v>3</v>
      </c>
      <c r="C60" s="130"/>
      <c r="D60" s="131"/>
      <c r="E60" s="131"/>
      <c r="F60" s="131"/>
      <c r="G60" s="131"/>
      <c r="H60" s="132"/>
      <c r="I60" s="31"/>
    </row>
    <row r="61" spans="1:9" ht="15">
      <c r="A61" s="1"/>
      <c r="B61" s="121" t="s">
        <v>2</v>
      </c>
      <c r="C61" s="122"/>
      <c r="D61" s="122"/>
      <c r="E61" s="122"/>
      <c r="F61" s="122"/>
      <c r="G61" s="122"/>
      <c r="H61" s="123"/>
      <c r="I61" s="14">
        <f>SUM(I58:I60)</f>
        <v>0</v>
      </c>
    </row>
    <row r="62" spans="1:9" ht="15">
      <c r="A62" s="1"/>
      <c r="B62" s="2"/>
      <c r="C62" s="1"/>
      <c r="D62" s="1"/>
      <c r="E62" s="1"/>
      <c r="F62" s="1"/>
      <c r="G62" s="1"/>
      <c r="H62" s="3"/>
      <c r="I62" s="5"/>
    </row>
    <row r="63" spans="1:9" ht="15">
      <c r="A63" s="1"/>
      <c r="B63" s="121" t="s">
        <v>33</v>
      </c>
      <c r="C63" s="122"/>
      <c r="D63" s="122"/>
      <c r="E63" s="122"/>
      <c r="F63" s="122"/>
      <c r="G63" s="122"/>
      <c r="H63" s="123"/>
      <c r="I63" s="14">
        <f>I61+I55+I45+I36+I30+I19</f>
        <v>0</v>
      </c>
    </row>
    <row r="64" spans="1:9" ht="15">
      <c r="A64" s="1"/>
      <c r="B64" s="2"/>
      <c r="C64" s="1"/>
      <c r="D64" s="1"/>
      <c r="E64" s="1"/>
      <c r="F64" s="1"/>
      <c r="G64" s="1"/>
      <c r="H64" s="3"/>
      <c r="I64" s="5"/>
    </row>
    <row r="65" spans="1:9" ht="15">
      <c r="A65" s="1"/>
      <c r="B65" s="127" t="s">
        <v>34</v>
      </c>
      <c r="C65" s="128"/>
      <c r="D65" s="128"/>
      <c r="E65" s="128"/>
      <c r="F65" s="128"/>
      <c r="G65" s="128"/>
      <c r="H65" s="128"/>
      <c r="I65" s="129"/>
    </row>
    <row r="66" spans="1:9" ht="15">
      <c r="A66" s="1"/>
      <c r="B66" s="2"/>
      <c r="C66" s="1"/>
      <c r="D66" s="1"/>
      <c r="E66" s="1"/>
      <c r="F66" s="1"/>
      <c r="G66" s="1"/>
      <c r="H66" s="3"/>
      <c r="I66" s="5"/>
    </row>
    <row r="67" spans="1:9" ht="15">
      <c r="A67" s="1"/>
      <c r="B67" s="8" t="s">
        <v>15</v>
      </c>
      <c r="C67" s="121" t="s">
        <v>53</v>
      </c>
      <c r="D67" s="122"/>
      <c r="E67" s="122"/>
      <c r="F67" s="122"/>
      <c r="G67" s="122"/>
      <c r="H67" s="123"/>
      <c r="I67" s="10" t="s">
        <v>4</v>
      </c>
    </row>
    <row r="68" spans="1:9" ht="15">
      <c r="A68" s="1"/>
      <c r="B68" s="30">
        <v>1</v>
      </c>
      <c r="C68" s="130" t="s">
        <v>64</v>
      </c>
      <c r="D68" s="131"/>
      <c r="E68" s="131"/>
      <c r="F68" s="131"/>
      <c r="G68" s="131"/>
      <c r="H68" s="132"/>
      <c r="I68" s="31">
        <v>0</v>
      </c>
    </row>
    <row r="69" spans="1:9" ht="15">
      <c r="A69" s="1"/>
      <c r="B69" s="30">
        <v>2</v>
      </c>
      <c r="C69" s="130" t="s">
        <v>35</v>
      </c>
      <c r="D69" s="131"/>
      <c r="E69" s="131"/>
      <c r="F69" s="131"/>
      <c r="G69" s="131"/>
      <c r="H69" s="132"/>
      <c r="I69" s="31">
        <v>0</v>
      </c>
    </row>
    <row r="70" spans="1:9" ht="15">
      <c r="A70" s="1"/>
      <c r="B70" s="30">
        <v>3</v>
      </c>
      <c r="C70" s="130" t="s">
        <v>36</v>
      </c>
      <c r="D70" s="131"/>
      <c r="E70" s="131"/>
      <c r="F70" s="131"/>
      <c r="G70" s="131"/>
      <c r="H70" s="132"/>
      <c r="I70" s="31">
        <v>0</v>
      </c>
    </row>
    <row r="71" spans="1:9" ht="15">
      <c r="A71" s="1"/>
      <c r="B71" s="121" t="s">
        <v>37</v>
      </c>
      <c r="C71" s="122"/>
      <c r="D71" s="122"/>
      <c r="E71" s="122"/>
      <c r="F71" s="122"/>
      <c r="G71" s="122"/>
      <c r="H71" s="123"/>
      <c r="I71" s="14">
        <f>SUM(I68:I70)</f>
        <v>0</v>
      </c>
    </row>
    <row r="72" spans="1:9" ht="15">
      <c r="A72" s="1"/>
      <c r="B72" s="2"/>
      <c r="C72" s="1"/>
      <c r="D72" s="1"/>
      <c r="E72" s="1"/>
      <c r="F72" s="1"/>
      <c r="G72" s="1"/>
      <c r="H72" s="3"/>
      <c r="I72" s="5"/>
    </row>
    <row r="73" spans="1:9" ht="15">
      <c r="A73" s="1"/>
      <c r="B73" s="127" t="s">
        <v>38</v>
      </c>
      <c r="C73" s="128"/>
      <c r="D73" s="128"/>
      <c r="E73" s="128"/>
      <c r="F73" s="128"/>
      <c r="G73" s="128"/>
      <c r="H73" s="128"/>
      <c r="I73" s="129"/>
    </row>
    <row r="74" spans="1:9" ht="15">
      <c r="A74" s="1"/>
      <c r="B74" s="2"/>
      <c r="C74" s="1"/>
      <c r="D74" s="1"/>
      <c r="E74" s="1"/>
      <c r="F74" s="1"/>
      <c r="G74" s="1"/>
      <c r="H74" s="3"/>
      <c r="I74" s="5"/>
    </row>
    <row r="75" spans="1:9" ht="15">
      <c r="A75" s="1"/>
      <c r="B75" s="8" t="s">
        <v>15</v>
      </c>
      <c r="C75" s="121" t="s">
        <v>41</v>
      </c>
      <c r="D75" s="122"/>
      <c r="E75" s="122"/>
      <c r="F75" s="122"/>
      <c r="G75" s="122"/>
      <c r="H75" s="123"/>
      <c r="I75" s="10" t="s">
        <v>4</v>
      </c>
    </row>
    <row r="76" spans="1:9" ht="15">
      <c r="A76" s="1"/>
      <c r="B76" s="30">
        <v>1</v>
      </c>
      <c r="C76" s="130" t="s">
        <v>40</v>
      </c>
      <c r="D76" s="131"/>
      <c r="E76" s="131"/>
      <c r="F76" s="131"/>
      <c r="G76" s="131"/>
      <c r="H76" s="132"/>
      <c r="I76" s="31">
        <v>0</v>
      </c>
    </row>
    <row r="77" spans="1:9" ht="15">
      <c r="A77" s="1"/>
      <c r="B77" s="30">
        <v>2</v>
      </c>
      <c r="C77" s="130" t="s">
        <v>55</v>
      </c>
      <c r="D77" s="131"/>
      <c r="E77" s="131"/>
      <c r="F77" s="131"/>
      <c r="G77" s="131"/>
      <c r="H77" s="132"/>
      <c r="I77" s="31">
        <v>0</v>
      </c>
    </row>
    <row r="78" spans="2:11" s="41" customFormat="1" ht="15">
      <c r="B78" s="22">
        <v>3</v>
      </c>
      <c r="C78" s="108" t="s">
        <v>80</v>
      </c>
      <c r="D78" s="109"/>
      <c r="E78" s="109"/>
      <c r="F78" s="109"/>
      <c r="G78" s="109"/>
      <c r="H78" s="110"/>
      <c r="I78" s="24">
        <v>0</v>
      </c>
      <c r="K78" s="58"/>
    </row>
    <row r="79" spans="1:9" ht="15">
      <c r="A79" s="1"/>
      <c r="B79" s="134" t="s">
        <v>39</v>
      </c>
      <c r="C79" s="135"/>
      <c r="D79" s="135"/>
      <c r="E79" s="135"/>
      <c r="F79" s="135"/>
      <c r="G79" s="135"/>
      <c r="H79" s="136"/>
      <c r="I79" s="14">
        <f>SUM(I76:I78)</f>
        <v>0</v>
      </c>
    </row>
    <row r="80" spans="1:9" ht="15">
      <c r="A80" s="1"/>
      <c r="B80" s="2"/>
      <c r="C80" s="1"/>
      <c r="D80" s="1"/>
      <c r="E80" s="1"/>
      <c r="F80" s="1"/>
      <c r="G80" s="1"/>
      <c r="H80" s="3"/>
      <c r="I80" s="5"/>
    </row>
    <row r="81" spans="1:9" ht="15">
      <c r="A81" s="1"/>
      <c r="B81" s="127" t="s">
        <v>46</v>
      </c>
      <c r="C81" s="128"/>
      <c r="D81" s="128"/>
      <c r="E81" s="128"/>
      <c r="F81" s="128"/>
      <c r="G81" s="128"/>
      <c r="H81" s="128"/>
      <c r="I81" s="129"/>
    </row>
    <row r="82" spans="1:9" ht="15">
      <c r="A82" s="1"/>
      <c r="B82" s="2"/>
      <c r="C82" s="1"/>
      <c r="D82" s="1"/>
      <c r="E82" s="1"/>
      <c r="F82" s="1"/>
      <c r="G82" s="1"/>
      <c r="H82" s="3"/>
      <c r="I82" s="5"/>
    </row>
    <row r="83" spans="1:9" ht="15">
      <c r="A83" s="1"/>
      <c r="B83" s="8" t="s">
        <v>15</v>
      </c>
      <c r="C83" s="121" t="s">
        <v>57</v>
      </c>
      <c r="D83" s="122"/>
      <c r="E83" s="122"/>
      <c r="F83" s="122"/>
      <c r="G83" s="123"/>
      <c r="H83" s="9" t="s">
        <v>3</v>
      </c>
      <c r="I83" s="10" t="s">
        <v>4</v>
      </c>
    </row>
    <row r="84" spans="1:9" ht="15">
      <c r="A84" s="1"/>
      <c r="B84" s="8">
        <v>1</v>
      </c>
      <c r="C84" s="124" t="s">
        <v>47</v>
      </c>
      <c r="D84" s="125"/>
      <c r="E84" s="125"/>
      <c r="F84" s="125"/>
      <c r="G84" s="126"/>
      <c r="H84" s="73">
        <v>0.076</v>
      </c>
      <c r="I84" s="12">
        <f>$I$87/$H$87*H84</f>
        <v>0</v>
      </c>
    </row>
    <row r="85" spans="1:9" ht="15">
      <c r="A85" s="1"/>
      <c r="B85" s="8">
        <v>2</v>
      </c>
      <c r="C85" s="124" t="s">
        <v>48</v>
      </c>
      <c r="D85" s="125"/>
      <c r="E85" s="125"/>
      <c r="F85" s="125"/>
      <c r="G85" s="126"/>
      <c r="H85" s="73">
        <v>0.0165</v>
      </c>
      <c r="I85" s="12">
        <f>$I$87/$H$87*H85</f>
        <v>0</v>
      </c>
    </row>
    <row r="86" spans="1:9" ht="15">
      <c r="A86" s="1"/>
      <c r="B86" s="8">
        <v>3</v>
      </c>
      <c r="C86" s="124" t="s">
        <v>49</v>
      </c>
      <c r="D86" s="125"/>
      <c r="E86" s="125"/>
      <c r="F86" s="125"/>
      <c r="G86" s="126"/>
      <c r="H86" s="13">
        <v>0.05</v>
      </c>
      <c r="I86" s="12">
        <f>$I$87/$H$87*H86</f>
        <v>0</v>
      </c>
    </row>
    <row r="87" spans="1:9" ht="15">
      <c r="A87" s="1"/>
      <c r="B87" s="121" t="s">
        <v>2</v>
      </c>
      <c r="C87" s="122"/>
      <c r="D87" s="122"/>
      <c r="E87" s="122"/>
      <c r="F87" s="122"/>
      <c r="G87" s="123"/>
      <c r="H87" s="16">
        <f>SUM(H84:H86)</f>
        <v>0.14250000000000002</v>
      </c>
      <c r="I87" s="14">
        <f>ROUND(((I63+I71)*$H$87)/(1-$H$87),2)</f>
        <v>0</v>
      </c>
    </row>
    <row r="88" spans="1:9" ht="15">
      <c r="A88" s="1"/>
      <c r="B88" s="2"/>
      <c r="C88" s="1"/>
      <c r="D88" s="1"/>
      <c r="E88" s="1"/>
      <c r="F88" s="1"/>
      <c r="G88" s="1"/>
      <c r="H88" s="3"/>
      <c r="I88" s="5"/>
    </row>
    <row r="89" spans="1:9" ht="15">
      <c r="A89" s="1"/>
      <c r="B89" s="8" t="s">
        <v>15</v>
      </c>
      <c r="C89" s="121" t="s">
        <v>58</v>
      </c>
      <c r="D89" s="122"/>
      <c r="E89" s="122"/>
      <c r="F89" s="122"/>
      <c r="G89" s="123"/>
      <c r="H89" s="9" t="s">
        <v>3</v>
      </c>
      <c r="I89" s="10" t="s">
        <v>4</v>
      </c>
    </row>
    <row r="90" spans="1:9" ht="15">
      <c r="A90" s="1"/>
      <c r="B90" s="8">
        <v>1</v>
      </c>
      <c r="C90" s="124" t="s">
        <v>47</v>
      </c>
      <c r="D90" s="125"/>
      <c r="E90" s="125"/>
      <c r="F90" s="125"/>
      <c r="G90" s="126"/>
      <c r="H90" s="73">
        <v>0.076</v>
      </c>
      <c r="I90" s="12">
        <f>$I$93/$H$93*H90</f>
        <v>0</v>
      </c>
    </row>
    <row r="91" spans="1:9" ht="15">
      <c r="A91" s="1"/>
      <c r="B91" s="8">
        <v>2</v>
      </c>
      <c r="C91" s="124" t="s">
        <v>48</v>
      </c>
      <c r="D91" s="125"/>
      <c r="E91" s="125"/>
      <c r="F91" s="125"/>
      <c r="G91" s="126"/>
      <c r="H91" s="73">
        <v>0.0165</v>
      </c>
      <c r="I91" s="12">
        <f>$I$93/$H$93*H91</f>
        <v>0</v>
      </c>
    </row>
    <row r="92" spans="1:9" ht="15">
      <c r="A92" s="1"/>
      <c r="B92" s="8">
        <v>3</v>
      </c>
      <c r="C92" s="124" t="s">
        <v>49</v>
      </c>
      <c r="D92" s="125"/>
      <c r="E92" s="125"/>
      <c r="F92" s="125"/>
      <c r="G92" s="126"/>
      <c r="H92" s="13">
        <v>0.05</v>
      </c>
      <c r="I92" s="12">
        <f>$I$93/$H$93*H92</f>
        <v>0</v>
      </c>
    </row>
    <row r="93" spans="1:9" ht="15">
      <c r="A93" s="1"/>
      <c r="B93" s="121" t="s">
        <v>2</v>
      </c>
      <c r="C93" s="122"/>
      <c r="D93" s="122"/>
      <c r="E93" s="122"/>
      <c r="F93" s="122"/>
      <c r="G93" s="123"/>
      <c r="H93" s="16">
        <f>SUM(H90:H92)</f>
        <v>0.14250000000000002</v>
      </c>
      <c r="I93" s="14">
        <f>ROUND(((I79)*$H$87)/(1-$H$87),2)</f>
        <v>0</v>
      </c>
    </row>
    <row r="94" spans="1:9" ht="15">
      <c r="A94" s="1"/>
      <c r="B94" s="2"/>
      <c r="C94" s="1"/>
      <c r="D94" s="1"/>
      <c r="E94" s="1"/>
      <c r="F94" s="1"/>
      <c r="G94" s="1"/>
      <c r="H94" s="3"/>
      <c r="I94" s="5"/>
    </row>
    <row r="95" spans="1:9" ht="15">
      <c r="A95" s="1"/>
      <c r="B95" s="121" t="s">
        <v>50</v>
      </c>
      <c r="C95" s="122"/>
      <c r="D95" s="122"/>
      <c r="E95" s="122"/>
      <c r="F95" s="122"/>
      <c r="G95" s="122"/>
      <c r="H95" s="123"/>
      <c r="I95" s="14">
        <f>I93+I87</f>
        <v>0</v>
      </c>
    </row>
    <row r="96" spans="1:9" ht="15">
      <c r="A96" s="1"/>
      <c r="B96" s="2"/>
      <c r="C96" s="1"/>
      <c r="D96" s="1"/>
      <c r="E96" s="1"/>
      <c r="F96" s="1"/>
      <c r="G96" s="1"/>
      <c r="H96" s="3"/>
      <c r="I96" s="5"/>
    </row>
    <row r="97" spans="1:9" ht="15">
      <c r="A97" s="1"/>
      <c r="B97" s="127" t="s">
        <v>70</v>
      </c>
      <c r="C97" s="128"/>
      <c r="D97" s="128"/>
      <c r="E97" s="128"/>
      <c r="F97" s="128"/>
      <c r="G97" s="128"/>
      <c r="H97" s="128"/>
      <c r="I97" s="129"/>
    </row>
    <row r="98" spans="1:9" ht="15">
      <c r="A98" s="1"/>
      <c r="B98" s="2"/>
      <c r="C98" s="1"/>
      <c r="D98" s="1"/>
      <c r="E98" s="1"/>
      <c r="F98" s="1"/>
      <c r="G98" s="1"/>
      <c r="H98" s="3"/>
      <c r="I98" s="5"/>
    </row>
    <row r="99" spans="1:9" ht="15">
      <c r="A99" s="1"/>
      <c r="B99" s="121" t="s">
        <v>71</v>
      </c>
      <c r="C99" s="122"/>
      <c r="D99" s="122"/>
      <c r="E99" s="122"/>
      <c r="F99" s="122"/>
      <c r="G99" s="122"/>
      <c r="H99" s="123"/>
      <c r="I99" s="14">
        <f>I63+I71+I87</f>
        <v>0</v>
      </c>
    </row>
    <row r="100" spans="1:9" ht="15">
      <c r="A100" s="1"/>
      <c r="B100" s="17"/>
      <c r="C100" s="17"/>
      <c r="D100" s="17"/>
      <c r="E100" s="17"/>
      <c r="F100" s="17"/>
      <c r="G100" s="17"/>
      <c r="H100" s="18"/>
      <c r="I100" s="5"/>
    </row>
    <row r="101" spans="1:9" ht="15">
      <c r="A101" s="1"/>
      <c r="B101" s="121" t="s">
        <v>72</v>
      </c>
      <c r="C101" s="122"/>
      <c r="D101" s="122"/>
      <c r="E101" s="122"/>
      <c r="F101" s="122"/>
      <c r="G101" s="122"/>
      <c r="H101" s="123"/>
      <c r="I101" s="14">
        <f>I79+I93</f>
        <v>0</v>
      </c>
    </row>
    <row r="102" spans="1:9" ht="15">
      <c r="A102" s="1"/>
      <c r="B102" s="17"/>
      <c r="C102" s="17"/>
      <c r="D102" s="17"/>
      <c r="E102" s="17"/>
      <c r="F102" s="17"/>
      <c r="G102" s="17"/>
      <c r="H102" s="18"/>
      <c r="I102" s="5"/>
    </row>
    <row r="103" spans="1:9" ht="15">
      <c r="A103" s="1"/>
      <c r="B103" s="121" t="s">
        <v>51</v>
      </c>
      <c r="C103" s="122"/>
      <c r="D103" s="122"/>
      <c r="E103" s="122"/>
      <c r="F103" s="122"/>
      <c r="G103" s="122"/>
      <c r="H103" s="123"/>
      <c r="I103" s="14">
        <f>I63+I71+I79+I95</f>
        <v>0</v>
      </c>
    </row>
  </sheetData>
  <sheetProtection password="DFA0" sheet="1"/>
  <mergeCells count="78">
    <mergeCell ref="B81:I81"/>
    <mergeCell ref="C78:H78"/>
    <mergeCell ref="C59:H59"/>
    <mergeCell ref="B71:H71"/>
    <mergeCell ref="B61:H61"/>
    <mergeCell ref="B63:H63"/>
    <mergeCell ref="B2:I2"/>
    <mergeCell ref="B5:I5"/>
    <mergeCell ref="B10:I10"/>
    <mergeCell ref="B12:H12"/>
    <mergeCell ref="C90:G90"/>
    <mergeCell ref="B73:I73"/>
    <mergeCell ref="C75:H75"/>
    <mergeCell ref="C76:H76"/>
    <mergeCell ref="C77:H77"/>
    <mergeCell ref="B79:H79"/>
    <mergeCell ref="C91:G91"/>
    <mergeCell ref="C83:G83"/>
    <mergeCell ref="C84:G84"/>
    <mergeCell ref="C85:G85"/>
    <mergeCell ref="C89:G89"/>
    <mergeCell ref="C86:G86"/>
    <mergeCell ref="B87:G87"/>
    <mergeCell ref="B99:H99"/>
    <mergeCell ref="B101:H101"/>
    <mergeCell ref="B103:H103"/>
    <mergeCell ref="C92:G92"/>
    <mergeCell ref="B93:G93"/>
    <mergeCell ref="B95:H95"/>
    <mergeCell ref="B97:I97"/>
    <mergeCell ref="C57:H57"/>
    <mergeCell ref="B65:I65"/>
    <mergeCell ref="C67:H67"/>
    <mergeCell ref="C68:H68"/>
    <mergeCell ref="C60:H60"/>
    <mergeCell ref="C69:H69"/>
    <mergeCell ref="C44:G44"/>
    <mergeCell ref="C70:H70"/>
    <mergeCell ref="C49:G49"/>
    <mergeCell ref="C50:G50"/>
    <mergeCell ref="C51:G51"/>
    <mergeCell ref="C52:G52"/>
    <mergeCell ref="C53:G53"/>
    <mergeCell ref="C58:H58"/>
    <mergeCell ref="C54:G54"/>
    <mergeCell ref="B55:G55"/>
    <mergeCell ref="C38:G38"/>
    <mergeCell ref="C39:G39"/>
    <mergeCell ref="C40:G40"/>
    <mergeCell ref="C41:G41"/>
    <mergeCell ref="C42:G42"/>
    <mergeCell ref="C43:G43"/>
    <mergeCell ref="B45:G45"/>
    <mergeCell ref="C48:G48"/>
    <mergeCell ref="C27:G27"/>
    <mergeCell ref="C29:G29"/>
    <mergeCell ref="B30:G30"/>
    <mergeCell ref="C32:G32"/>
    <mergeCell ref="C47:G47"/>
    <mergeCell ref="C34:G34"/>
    <mergeCell ref="C35:G35"/>
    <mergeCell ref="B36:G36"/>
    <mergeCell ref="C17:H17"/>
    <mergeCell ref="C18:G18"/>
    <mergeCell ref="C33:G33"/>
    <mergeCell ref="B19:H19"/>
    <mergeCell ref="C21:G21"/>
    <mergeCell ref="C22:G22"/>
    <mergeCell ref="C23:G23"/>
    <mergeCell ref="C24:G24"/>
    <mergeCell ref="C25:G25"/>
    <mergeCell ref="C26:G26"/>
    <mergeCell ref="C16:G16"/>
    <mergeCell ref="B4:I4"/>
    <mergeCell ref="B7:I7"/>
    <mergeCell ref="B8:I8"/>
    <mergeCell ref="B9:I9"/>
    <mergeCell ref="B14:I14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Procuradoria Geral de Justiça</dc:creator>
  <cp:keywords/>
  <dc:description/>
  <cp:lastModifiedBy>userteste</cp:lastModifiedBy>
  <cp:lastPrinted>2020-08-07T02:27:52Z</cp:lastPrinted>
  <dcterms:created xsi:type="dcterms:W3CDTF">2019-04-12T15:58:26Z</dcterms:created>
  <dcterms:modified xsi:type="dcterms:W3CDTF">2020-08-07T12:35:22Z</dcterms:modified>
  <cp:category/>
  <cp:version/>
  <cp:contentType/>
  <cp:contentStatus/>
</cp:coreProperties>
</file>