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2"/>
  </bookViews>
  <sheets>
    <sheet name="Anexo 1 Min. Púb." sheetId="1" r:id="rId1"/>
    <sheet name="Anexo V MP" sheetId="2" r:id="rId2"/>
    <sheet name="Anexo VI MP" sheetId="3" r:id="rId3"/>
  </sheets>
  <externalReferences>
    <externalReference r:id="rId6"/>
  </externalReferences>
  <definedNames>
    <definedName name="a" localSheetId="0">#REF!,#REF!</definedName>
    <definedName name="a">#REF!,#REF!</definedName>
    <definedName name="abcde" localSheetId="0">#REF!,#REF!</definedName>
    <definedName name="abcde">#REF!,#REF!</definedName>
    <definedName name="Ações" localSheetId="0">#REF!</definedName>
    <definedName name="Ações">#REF!</definedName>
    <definedName name="Cancela" localSheetId="0">#REF!,#REF!</definedName>
    <definedName name="Cancela">#REF!,#REF!</definedName>
    <definedName name="ClassPrevAtu" localSheetId="0">#REF!</definedName>
    <definedName name="ClassPrevAtu">#REF!</definedName>
    <definedName name="ClassPrevInicial" localSheetId="0">#REF!</definedName>
    <definedName name="ClassPrevInicial">#REF!</definedName>
    <definedName name="ClassRecAnt" localSheetId="0">#REF!</definedName>
    <definedName name="ClassRecAnt">#REF!</definedName>
    <definedName name="ClassRecBim" localSheetId="0">#REF!</definedName>
    <definedName name="ClassRecBim">#REF!</definedName>
    <definedName name="ClassRecNoBim" localSheetId="0">#REF!</definedName>
    <definedName name="ClassRecNoBim">#REF!</definedName>
    <definedName name="CritEx" localSheetId="0">#REF!</definedName>
    <definedName name="CritEx">#REF!</definedName>
    <definedName name="DespAcao" localSheetId="0">#REF!</definedName>
    <definedName name="DespAcao">#REF!</definedName>
    <definedName name="DespElem" localSheetId="0">#REF!</definedName>
    <definedName name="DespElem">#REF!</definedName>
    <definedName name="doExeAnt" localSheetId="0">#REF!</definedName>
    <definedName name="doExeAnt">#REF!</definedName>
    <definedName name="doExercicio" localSheetId="0">#REF!</definedName>
    <definedName name="doExercicio">#REF!</definedName>
    <definedName name="DotacaoAtualizada" localSheetId="0">#REF!</definedName>
    <definedName name="DotacaoAtualizada">#REF!</definedName>
    <definedName name="DotacaoInicial" localSheetId="0">#REF!</definedName>
    <definedName name="DotacaoInicial">#REF!</definedName>
    <definedName name="dsfrw" localSheetId="0">#REF!,#REF!</definedName>
    <definedName name="dsfrw">#REF!,#REF!</definedName>
    <definedName name="Educação" localSheetId="0">#REF!,#REF!</definedName>
    <definedName name="Educação">#REF!,#REF!</definedName>
    <definedName name="Elementos" localSheetId="0">#REF!</definedName>
    <definedName name="Elementos">#REF!</definedName>
    <definedName name="fdsafs" localSheetId="0">#REF!,#REF!</definedName>
    <definedName name="fdsafs">#REF!,#REF!</definedName>
    <definedName name="fdsf" localSheetId="0">#REF!</definedName>
    <definedName name="fdsf">#REF!</definedName>
    <definedName name="fhksjd" localSheetId="0">#REF!,#REF!</definedName>
    <definedName name="fhksjd">#REF!,#REF!</definedName>
    <definedName name="fsdfs" localSheetId="0">#REF!</definedName>
    <definedName name="fsdfs">#REF!</definedName>
    <definedName name="Gelissonh" localSheetId="0">#REF!,#REF!</definedName>
    <definedName name="Gelissonh">#REF!,#REF!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LiqAteBimAnt" localSheetId="0">#REF!</definedName>
    <definedName name="LiqAteBimAnt">#REF!</definedName>
    <definedName name="LiqAteBimestre" localSheetId="0">#REF!</definedName>
    <definedName name="LiqAteBimestre">#REF!</definedName>
    <definedName name="LiqNoBim" localSheetId="0">#REF!</definedName>
    <definedName name="LiqNoBim">#REF!</definedName>
    <definedName name="Naturezas" localSheetId="0">#REF!</definedName>
    <definedName name="Naturezas">#REF!</definedName>
    <definedName name="nobo1" localSheetId="0">#REF!</definedName>
    <definedName name="nobo1">#REF!</definedName>
    <definedName name="Novo" localSheetId="0">#REF!</definedName>
    <definedName name="Novo">#REF!</definedName>
    <definedName name="Plan" localSheetId="0">#REF!</definedName>
    <definedName name="Plan">#REF!</definedName>
    <definedName name="Planilha" localSheetId="0">#REF!</definedName>
    <definedName name="Planilha">#REF!</definedName>
    <definedName name="Planilha_1" localSheetId="0">#REF!,#REF!</definedName>
    <definedName name="Planilha_1">#REF!,#REF!</definedName>
    <definedName name="Planilha_1ÁreaTotal" localSheetId="0">#REF!,#REF!</definedName>
    <definedName name="Planilha_1ÁreaTotal">#REF!,#REF!</definedName>
    <definedName name="Planilha_1CabGráfico" localSheetId="0">#REF!</definedName>
    <definedName name="Planilha_1CabGráfico">#REF!</definedName>
    <definedName name="Planilha_1TítCols" localSheetId="0">#REF!,#REF!</definedName>
    <definedName name="Planilha_1TítCols">#REF!,#REF!</definedName>
    <definedName name="Planilha_1TítLins" localSheetId="0">#REF!</definedName>
    <definedName name="Planilha_1TítLins">#REF!</definedName>
    <definedName name="Planilha_2ÁreaTotal" localSheetId="0">#REF!,#REF!</definedName>
    <definedName name="Planilha_2ÁreaTotal">#REF!,#REF!</definedName>
    <definedName name="Planilha_2CabGráfico" localSheetId="0">#REF!</definedName>
    <definedName name="Planilha_2CabGráfico">#REF!</definedName>
    <definedName name="Planilha_2TítCols" localSheetId="0">#REF!,#REF!</definedName>
    <definedName name="Planilha_2TítCols">#REF!,#REF!</definedName>
    <definedName name="Planilha_2TítLins" localSheetId="0">#REF!</definedName>
    <definedName name="Planilha_2TítLins">#REF!</definedName>
    <definedName name="Planilha_3ÁreaTotal" localSheetId="0">#REF!,#REF!</definedName>
    <definedName name="Planilha_3ÁreaTotal">#REF!,#REF!</definedName>
    <definedName name="Planilha_3CabGráfico" localSheetId="0">#REF!</definedName>
    <definedName name="Planilha_3CabGráfico">#REF!</definedName>
    <definedName name="Planilha_3TítCols" localSheetId="0">#REF!,#REF!</definedName>
    <definedName name="Planilha_3TítCols">#REF!,#REF!</definedName>
    <definedName name="Planilha_3TítLins" localSheetId="0">#REF!</definedName>
    <definedName name="Planilha_3TítLins">#REF!</definedName>
    <definedName name="Planilha_4ÁreaTotal" localSheetId="0">#REF!,#REF!</definedName>
    <definedName name="Planilha_4ÁreaTotal">#REF!,#REF!</definedName>
    <definedName name="Planilha_4TítCols" localSheetId="0">#REF!,#REF!</definedName>
    <definedName name="Planilha_4TítCols">#REF!,#REF!</definedName>
    <definedName name="Planilha_Educação" localSheetId="0">#REF!,#REF!</definedName>
    <definedName name="Planilha_Educação">#REF!,#REF!</definedName>
    <definedName name="Planilha1" localSheetId="0">#REF!,#REF!</definedName>
    <definedName name="Planilha1">#REF!,#REF!</definedName>
    <definedName name="Planilhas" localSheetId="0">#REF!</definedName>
    <definedName name="Planilhas">#REF!</definedName>
    <definedName name="PrevAtu" localSheetId="0">#REF!</definedName>
    <definedName name="PrevAtu">#REF!</definedName>
    <definedName name="PrevInicial" localSheetId="0">#REF!</definedName>
    <definedName name="PrevInicial">#REF!</definedName>
    <definedName name="RecAnt" localSheetId="0">#REF!</definedName>
    <definedName name="RecAnt">#REF!</definedName>
    <definedName name="RecBim" localSheetId="0">#REF!</definedName>
    <definedName name="RecBim">#REF!</definedName>
    <definedName name="RecNBim" localSheetId="0">#REF!</definedName>
    <definedName name="RecNBim">#REF!</definedName>
    <definedName name="RecNoBim" localSheetId="0">#REF!</definedName>
    <definedName name="RecNoBim">#REF!</definedName>
    <definedName name="rgps" localSheetId="0">#REF!</definedName>
    <definedName name="rgps">#REF!</definedName>
    <definedName name="RGPS1" localSheetId="0">#REF!</definedName>
    <definedName name="RGPS1">#REF!</definedName>
    <definedName name="RGPS2" localSheetId="0">#REF!,#REF!</definedName>
    <definedName name="RGPS2">#REF!,#REF!</definedName>
    <definedName name="xxx" localSheetId="0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<sst xmlns="http://schemas.openxmlformats.org/spreadsheetml/2006/main" count="160" uniqueCount="128">
  <si>
    <t>ESTADO DO RIO GRANDE DO SUL - MINISTERIO PUBLICO</t>
  </si>
  <si>
    <t>RELATÓRIO DE GESTÃO FISCAL</t>
  </si>
  <si>
    <t xml:space="preserve">DEMONSTRATIVO DA DESPESA COM PESSOAL </t>
  </si>
  <si>
    <t>ORÇAMENTOS FISCAL E DA SEGURIDADE SOCIAL</t>
  </si>
  <si>
    <t xml:space="preserve"> RGF - ANEXO 1 (LRF, art. 55, inciso I, alínea "a")</t>
  </si>
  <si>
    <t>DESPESAS EXECUTADAS</t>
  </si>
  <si>
    <t>(Últimos 12 Meses)</t>
  </si>
  <si>
    <t>DESPESA COM PESSOAL</t>
  </si>
  <si>
    <t>LIQUIDADAS</t>
  </si>
  <si>
    <t>TOTAL</t>
  </si>
  <si>
    <t>(ÚLTIMOS</t>
  </si>
  <si>
    <t xml:space="preserve">NÃO </t>
  </si>
  <si>
    <t>12 MESES)</t>
  </si>
  <si>
    <t xml:space="preserve"> PROCESSADOS</t>
  </si>
  <si>
    <t>(a)</t>
  </si>
  <si>
    <t>(b)</t>
  </si>
  <si>
    <t>DESPESA BRUTA COM PESSOAL (I)</t>
  </si>
  <si>
    <t xml:space="preserve">    Pessoal Ativo</t>
  </si>
  <si>
    <t xml:space="preserve">      Vencimentos, Vantagens e Outras Despesas Variáveis</t>
  </si>
  <si>
    <t xml:space="preserve">      Obrigações Patronais</t>
  </si>
  <si>
    <t xml:space="preserve">      Benefícios Previdenciários</t>
  </si>
  <si>
    <t xml:space="preserve">    Pessoal Inativo e Pensionistas</t>
  </si>
  <si>
    <t xml:space="preserve">      Aposentadorias, Reserva e Reformas</t>
  </si>
  <si>
    <t xml:space="preserve">      Pensões</t>
  </si>
  <si>
    <t xml:space="preserve">      Outros Benefícios Previdenciários</t>
  </si>
  <si>
    <t xml:space="preserve">    Outras despesas de pessoal decorrentes de contratos de terceirização (§ 1º do art. 18 da LRF)</t>
  </si>
  <si>
    <t xml:space="preserve">DESPESAS NÃO COMPUTADAS (II) (§ 1º do art. 19 da LRF) 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</si>
  <si>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</si>
  <si>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</si>
  <si>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</si>
  <si>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</si>
  <si>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Demais Exclusões</t>
  </si>
  <si>
    <t>DESPESA LÍQUIDA COM PESSOAL (III) = (I - II)</t>
  </si>
  <si>
    <t>APURAÇÃO DO CUMPRIMENTO DO LIMITE LEGAL</t>
  </si>
  <si>
    <t>VALOR</t>
  </si>
  <si>
    <t>RECEITA CORRENTE LÍQUIDA - RCL (IV)</t>
  </si>
  <si>
    <r>
      <t>(-) Transferências obrigatórias da União relativas às emendas individuais (V)  (</t>
    </r>
    <r>
      <rPr>
        <sz val="8"/>
        <rFont val="Calibri"/>
        <family val="2"/>
      </rPr>
      <t xml:space="preserve">§ 13, art. 166 da CF)  </t>
    </r>
  </si>
  <si>
    <t>= RECEITA CORRENTE LÍQUIDA AJUSTADA (VI)</t>
  </si>
  <si>
    <t>DESPESA TOTAL COM PESSOAL - DTP (VII) = (III a + III b)</t>
  </si>
  <si>
    <t xml:space="preserve">LIMITE MÁXIMO (VIII) (incisos I, II e III, art. 20 da LRF) </t>
  </si>
  <si>
    <t xml:space="preserve">LIMITE PRUDENCIAL (IX) = (0,95 x VIII) (parágrafo único do art. 22 da LRF) </t>
  </si>
  <si>
    <t xml:space="preserve">LIMITE DE ALERTA (X) = (0,90 x VIII) (inciso II do §1º do art. 59 da LRF) </t>
  </si>
  <si>
    <t>FONTE: Contadoria e Auditoria-Geral do Estado – Sistema FPE</t>
  </si>
  <si>
    <t>Notas:</t>
  </si>
  <si>
    <t>a) Despesas liquidadas, consideradas aquelas em que houve a entrega do material ou serviço, nos termos do art. 63 da Lei 4.320/64;</t>
  </si>
  <si>
    <t xml:space="preserve">b) Despesas empenhadas, mas não liquidadas, inscritas em Restos a Pagar não processadas, consideradas no encerramento do exercício, por força do inciso II do art.35 da Lei nº 4.320/64. </t>
  </si>
  <si>
    <t>%SOBRE A RCL AJUSTADA</t>
  </si>
  <si>
    <t xml:space="preserve">INSCRITAS EM </t>
  </si>
  <si>
    <t>RESTOS A PAGAR</t>
  </si>
  <si>
    <t xml:space="preserve">Fabiano Dallazen                                     Roberval da Silveira Marques                                                   Rogerio da Silva Meira, </t>
  </si>
  <si>
    <t>Procurador-Geral de Justiça                                              Diretor-Geral                                                         Contador e Auditor-Geral do Estado</t>
  </si>
  <si>
    <t>jan/20</t>
  </si>
  <si>
    <t>fev/20</t>
  </si>
  <si>
    <t>mar/20</t>
  </si>
  <si>
    <t>abr/20</t>
  </si>
  <si>
    <r>
      <t>(-) Transferências obrigatórias da União relativas às emendas de bancadas  (</t>
    </r>
    <r>
      <rPr>
        <sz val="8"/>
        <rFont val="Calibri"/>
        <family val="2"/>
      </rPr>
      <t>art. 166, § 16, da CF)  (VI)</t>
    </r>
  </si>
  <si>
    <t>jun/20</t>
  </si>
  <si>
    <t>mai/20</t>
  </si>
  <si>
    <t>jul/20</t>
  </si>
  <si>
    <t>ago/20</t>
  </si>
  <si>
    <t xml:space="preserve">1. As colunas referentes aos meses de fevereiro, março e abril de 2020 na linha vencimentos, vantagens e outras despesas variáveis sofreram alteração em relação ao publicado no primeiro quadrimestre de 2020, devido a inclusão nessa linha dos empenhados na rubrica 9405 (LP convertido em pecúnia) que totalizou naqueles 3 meses R$776.656,74; 
Foi efetuada em maio/2019 uma alteração de critérios entre as linhas Indenizações por Demissão e Incentivos à Demissão Voluntária e (-) Demais Exclusões, sem impactos no total da Despesa Líquida com Pessoal. Essa alteração ocasionou, no período de setembro/2018 a abril/2019, aumento de R$ 215.159,85 em Indenizações por Demissão e Incentivos à Demissão Voluntária e redução no mesmo valor em (-) Demais Exclusões.
Foi efetuada em maio/2019 uma alteração de critérios entre as linhas Indenizações por Demissão e Incentivos à Demissão Voluntária e (-) Demais Exclusões, sem impactos no total da Despesa Líquida com Pessoal. Essa alteração ocasionou, no período de setembro/2018 a abril/2019, aumento de R$ 215.159,85 em Indenizações por Demissão e Incentivos à Demissão Voluntária e redução no mesmo valor em (-) Demais Exclusões.
</t>
  </si>
  <si>
    <t>Janeiro/20 a dezembro/20</t>
  </si>
  <si>
    <t>set/20</t>
  </si>
  <si>
    <t>out/20</t>
  </si>
  <si>
    <t>nov/20</t>
  </si>
  <si>
    <t>dez/20</t>
  </si>
  <si>
    <t>2. O artigo 169 da Constituição Federal não enquadra pensionistas como gastos de pessoal;</t>
  </si>
  <si>
    <t>3. Não está computado o IRRF, conforme Parecer Coletivo nº 2/2002 do TCE-RS;</t>
  </si>
  <si>
    <t>4. Não estão computados gastos com auxílio-refeição, auxílio-creche, auxílio-transporte, auxílio-funeral, bolsa de estudo, assistência médica e abono-permanência, conforme orientações contidas nas Informações nºs 43/2001 e 024/2004, aprovadas pelo Tribunal Pleno do TCE-RS em sessões de 08/05/2002 e 21/07/2004, respectivamente;</t>
  </si>
  <si>
    <t>5. Durante o exercício, somente as despesas liquidadas são consideradas executadas. No encerramento do exercício, as despesas não liquidadas inscritas em restos a pagar não processados são também consideradas executadas. Desta forma, para maior transparência, as despesas executadas estão segregadas em:</t>
  </si>
  <si>
    <t>ESTADO DO RIO GRANDE DO SUL - MINISTÉRIO PÚBLICO</t>
  </si>
  <si>
    <t>DEMONSTRATIVO DOS RESTOS A PAGAR</t>
  </si>
  <si>
    <t>JANEIRO A DEZEMBRO/2020</t>
  </si>
  <si>
    <t>RGF - ANEXO 5 (LRF, art. 55, Inciso III, alínea "a")</t>
  </si>
  <si>
    <t>R$</t>
  </si>
  <si>
    <t>DESTINAÇÃO DE RECURSOS</t>
  </si>
  <si>
    <t>DISPONIBILIDADE DE CAIXA BRUTA 
(a)</t>
  </si>
  <si>
    <t>OBRIGAÇÕES FINANCEIRAS</t>
  </si>
  <si>
    <t>INSUFICIÊNCIA FINANCEIRA VERIFICADA NO CONSÓCIO PÚBLICO
(f)</t>
  </si>
  <si>
    <t>DISPONIBILIDADE DE CAIXA LÍQUIDA (ANTES DA INSCRIÇÃO EM RESTOS A PAGAR NÃO PROCESSADOS DO EXERCÍCIO)
(g) = (a -(b +c +d + e)-f)</t>
  </si>
  <si>
    <t>RESTOS A PAGAR EMPENHADOS E NÃO LIQUIDADOS DO EXERCÍCIO
 (h)</t>
  </si>
  <si>
    <t>EMPENHOS NÃO LIQUÍDADOS CANCELADOS (NÃO INSCRITOS POR INSUFICIÊNCIA FINANCEIRA)</t>
  </si>
  <si>
    <t>DISPONIBILIDADE DE CAIXA LÍQUIDA (APÓS A INSCRIÇÃO EM RESTOS A PAGAR NÃO PROCESSADOS DO EXERCÍCIO)
(I) = (g - h)</t>
  </si>
  <si>
    <t>RESTOS A PAGAR LIQUIDADOS E NÃO PAGOS</t>
  </si>
  <si>
    <t>Restos a Pagar Empenhados e Não Liquidados de Exercícios Anteriores 
(d)</t>
  </si>
  <si>
    <t>Demais Obrigações Financeiras
 (e)</t>
  </si>
  <si>
    <t>De Exercícios Anteriores 
(b)</t>
  </si>
  <si>
    <t>Do Exercício 
(c)</t>
  </si>
  <si>
    <t>TOTAL DOS RECURSOS NÃO VINCULADOS ( I )</t>
  </si>
  <si>
    <t>Recursos Ordinários</t>
  </si>
  <si>
    <t>Outros Recursos não Vinculados</t>
  </si>
  <si>
    <t>TOTAL DOS RECURSOS VINCULADO ( II )</t>
  </si>
  <si>
    <t xml:space="preserve">Receitas de Impostos e de Transferências de Impostos - Educação </t>
  </si>
  <si>
    <t>Transferências do FUNDEB</t>
  </si>
  <si>
    <t>Outros Recursos Vinculados à Educação</t>
  </si>
  <si>
    <t xml:space="preserve">Receitas de Impostos e de Transferências de Impostos - Saúde </t>
  </si>
  <si>
    <t>Outros Recursos Vinculados à Saúde</t>
  </si>
  <si>
    <t>Recursos Vinculados à Assistência Social</t>
  </si>
  <si>
    <t>Recursos Vinculados ao RPPS - Plano Previdenciário</t>
  </si>
  <si>
    <t>Recursos Vinculados ao RPPS - Plano Financeiro</t>
  </si>
  <si>
    <t>Recursos de Operações de Crédito (exceto vinculadosà Educação e Saúde)</t>
  </si>
  <si>
    <t>Recursos de Alienação de Bens/Ativos</t>
  </si>
  <si>
    <t>Outros Recursos Vinculados</t>
  </si>
  <si>
    <t>TOTAL ( III ) = ( I + II )</t>
  </si>
  <si>
    <t>FONTE: Contadoria e Auditoria-Geral do Estado - Sistema FPE</t>
  </si>
  <si>
    <t xml:space="preserve">FABIANO DALLAZEN  </t>
  </si>
  <si>
    <t>ROBERVAL DA SILVEIRA MARQUES</t>
  </si>
  <si>
    <t>ROGÉRIO DA SILVA MEIRA</t>
  </si>
  <si>
    <t>Procurador-Geral de Justiça</t>
  </si>
  <si>
    <t xml:space="preserve"> Diretor-Geral</t>
  </si>
  <si>
    <t>Contador e Auditor-Geral do Estado</t>
  </si>
  <si>
    <t xml:space="preserve">                                                                       </t>
  </si>
  <si>
    <t>ATÉ O 3º QUADRIMESTRE DE 2020</t>
  </si>
  <si>
    <t>LRF, art. 48 - Anexo 6</t>
  </si>
  <si>
    <t>RECEITA CORRENTE LÍQUIDA</t>
  </si>
  <si>
    <t>Receita Corrente Líquida</t>
  </si>
  <si>
    <t>Receita Corrente Líquida Ajustada - Cálculo limites endividamento</t>
  </si>
  <si>
    <t>Receita Corrente Líquida Ajustada - Cálculo Despesa com Pessoal</t>
  </si>
  <si>
    <t>% SOBRE A RCL</t>
  </si>
  <si>
    <t>Despesa Total com Pessoal - DTP</t>
  </si>
  <si>
    <t>Limite Máximo (incisos I, II e III, art. 20 da LRF) - 2,00%</t>
  </si>
  <si>
    <t>Limite Prudencial  (parágrafo único, art. 22 da LRF) - 1,90%</t>
  </si>
  <si>
    <t>Limite de Alerta  (inciso II do § 1º do art. 59 da LRF) - 1,80%</t>
  </si>
  <si>
    <t xml:space="preserve">INSCRIÇÃO EM
RESTOS A PAGAR
NÃO PROCESSADOS </t>
  </si>
  <si>
    <t>DISPONIBILIDADE DE CAIXA LÍQUIDA (APÓS) A INSCRIÇÃO EM RESTOS A PAGAR NÃO PROCESSADOS</t>
  </si>
  <si>
    <t>Valor Apurado nos Demonstrativos respectivos</t>
  </si>
  <si>
    <t>FONTE: Contadoria e Auditoria-Geral do Estado - Sistema AFE</t>
  </si>
  <si>
    <t>Diretor-Geral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</si>
</sst>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[$-1010416]#,##0.0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0"/>
      <name val="Arial"/>
      <family val="2"/>
    </font>
    <font>
      <sz val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9"/>
      <name val="Arial"/>
      <family val="2"/>
    </font>
    <font>
      <b/>
      <u val="single"/>
      <sz val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7"/>
      <name val="Calibri Light"/>
      <family val="2"/>
    </font>
    <font>
      <sz val="11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/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/>
    </border>
    <border>
      <left style="medium"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220">
    <xf numFmtId="0" fontId="0" fillId="0" borderId="0" xfId="0" applyFont="1" applyAlignment="1">
      <alignment/>
    </xf>
    <xf numFmtId="0" fontId="2" fillId="0" borderId="0" xfId="48" applyFill="1">
      <alignment/>
      <protection/>
    </xf>
    <xf numFmtId="0" fontId="3" fillId="0" borderId="0" xfId="48" applyNumberFormat="1" applyFont="1" applyFill="1" applyAlignment="1">
      <alignment/>
      <protection/>
    </xf>
    <xf numFmtId="0" fontId="4" fillId="33" borderId="10" xfId="48" applyNumberFormat="1" applyFont="1" applyFill="1" applyBorder="1" applyAlignment="1">
      <alignment horizontal="center" vertical="center"/>
      <protection/>
    </xf>
    <xf numFmtId="0" fontId="4" fillId="33" borderId="11" xfId="48" applyNumberFormat="1" applyFont="1" applyFill="1" applyBorder="1" applyAlignment="1">
      <alignment horizontal="center" vertical="center"/>
      <protection/>
    </xf>
    <xf numFmtId="49" fontId="5" fillId="33" borderId="12" xfId="48" applyNumberFormat="1" applyFont="1" applyFill="1" applyBorder="1" applyAlignment="1">
      <alignment horizontal="center"/>
      <protection/>
    </xf>
    <xf numFmtId="49" fontId="5" fillId="33" borderId="13" xfId="48" applyNumberFormat="1" applyFont="1" applyFill="1" applyBorder="1" applyAlignment="1">
      <alignment horizontal="center"/>
      <protection/>
    </xf>
    <xf numFmtId="0" fontId="4" fillId="33" borderId="14" xfId="48" applyNumberFormat="1" applyFont="1" applyFill="1" applyBorder="1" applyAlignment="1">
      <alignment horizontal="center" vertical="center"/>
      <protection/>
    </xf>
    <xf numFmtId="0" fontId="5" fillId="33" borderId="13" xfId="48" applyNumberFormat="1" applyFont="1" applyFill="1" applyBorder="1" applyAlignment="1">
      <alignment horizontal="center" vertical="top" wrapText="1"/>
      <protection/>
    </xf>
    <xf numFmtId="4" fontId="4" fillId="0" borderId="12" xfId="48" applyNumberFormat="1" applyFont="1" applyFill="1" applyBorder="1" applyAlignment="1">
      <alignment/>
      <protection/>
    </xf>
    <xf numFmtId="0" fontId="6" fillId="0" borderId="0" xfId="48" applyFont="1" applyFill="1">
      <alignment/>
      <protection/>
    </xf>
    <xf numFmtId="4" fontId="4" fillId="0" borderId="13" xfId="48" applyNumberFormat="1" applyFont="1" applyFill="1" applyBorder="1" applyAlignment="1">
      <alignment/>
      <protection/>
    </xf>
    <xf numFmtId="4" fontId="3" fillId="0" borderId="13" xfId="48" applyNumberFormat="1" applyFont="1" applyFill="1" applyBorder="1" applyAlignment="1">
      <alignment/>
      <protection/>
    </xf>
    <xf numFmtId="4" fontId="3" fillId="0" borderId="11" xfId="48" applyNumberFormat="1" applyFont="1" applyFill="1" applyBorder="1" applyAlignment="1">
      <alignment/>
      <protection/>
    </xf>
    <xf numFmtId="4" fontId="4" fillId="33" borderId="15" xfId="48" applyNumberFormat="1" applyFont="1" applyFill="1" applyBorder="1" applyAlignment="1">
      <alignment/>
      <protection/>
    </xf>
    <xf numFmtId="0" fontId="3" fillId="0" borderId="0" xfId="48" applyNumberFormat="1" applyFont="1" applyFill="1" applyBorder="1" applyAlignment="1">
      <alignment/>
      <protection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justify" vertical="justify" wrapText="1"/>
    </xf>
    <xf numFmtId="0" fontId="8" fillId="0" borderId="0" xfId="0" applyFont="1" applyAlignment="1">
      <alignment horizontal="left" vertical="justify" wrapText="1"/>
    </xf>
    <xf numFmtId="0" fontId="4" fillId="34" borderId="0" xfId="48" applyNumberFormat="1" applyFont="1" applyFill="1" applyBorder="1" applyAlignment="1">
      <alignment/>
      <protection/>
    </xf>
    <xf numFmtId="4" fontId="4" fillId="34" borderId="0" xfId="48" applyNumberFormat="1" applyFont="1" applyFill="1" applyBorder="1" applyAlignment="1">
      <alignment/>
      <protection/>
    </xf>
    <xf numFmtId="0" fontId="4" fillId="33" borderId="15" xfId="48" applyNumberFormat="1" applyFont="1" applyFill="1" applyBorder="1" applyAlignment="1">
      <alignment/>
      <protection/>
    </xf>
    <xf numFmtId="0" fontId="8" fillId="0" borderId="0" xfId="0" applyFont="1" applyAlignment="1">
      <alignment vertical="justify"/>
    </xf>
    <xf numFmtId="0" fontId="8" fillId="0" borderId="0" xfId="0" applyFont="1" applyAlignment="1">
      <alignment vertical="justify" wrapText="1"/>
    </xf>
    <xf numFmtId="8" fontId="3" fillId="0" borderId="0" xfId="48" applyNumberFormat="1" applyFont="1" applyFill="1" applyAlignment="1">
      <alignment/>
      <protection/>
    </xf>
    <xf numFmtId="0" fontId="4" fillId="0" borderId="12" xfId="48" applyNumberFormat="1" applyFont="1" applyFill="1" applyBorder="1" applyAlignment="1">
      <alignment/>
      <protection/>
    </xf>
    <xf numFmtId="0" fontId="4" fillId="0" borderId="13" xfId="48" applyNumberFormat="1" applyFont="1" applyFill="1" applyBorder="1" applyAlignment="1">
      <alignment horizontal="left"/>
      <protection/>
    </xf>
    <xf numFmtId="0" fontId="3" fillId="0" borderId="13" xfId="48" applyNumberFormat="1" applyFont="1" applyFill="1" applyBorder="1" applyAlignment="1">
      <alignment horizontal="left"/>
      <protection/>
    </xf>
    <xf numFmtId="0" fontId="3" fillId="0" borderId="13" xfId="48" applyNumberFormat="1" applyFont="1" applyFill="1" applyBorder="1" applyAlignment="1">
      <alignment horizontal="left" wrapText="1"/>
      <protection/>
    </xf>
    <xf numFmtId="0" fontId="4" fillId="0" borderId="13" xfId="48" applyNumberFormat="1" applyFont="1" applyFill="1" applyBorder="1" applyAlignment="1">
      <alignment/>
      <protection/>
    </xf>
    <xf numFmtId="0" fontId="3" fillId="0" borderId="13" xfId="48" applyNumberFormat="1" applyFont="1" applyFill="1" applyBorder="1" applyAlignment="1">
      <alignment horizontal="left" indent="1"/>
      <protection/>
    </xf>
    <xf numFmtId="4" fontId="4" fillId="0" borderId="10" xfId="48" applyNumberFormat="1" applyFont="1" applyFill="1" applyBorder="1" applyAlignment="1">
      <alignment/>
      <protection/>
    </xf>
    <xf numFmtId="4" fontId="4" fillId="0" borderId="11" xfId="48" applyNumberFormat="1" applyFont="1" applyFill="1" applyBorder="1" applyAlignment="1">
      <alignment/>
      <protection/>
    </xf>
    <xf numFmtId="4" fontId="4" fillId="33" borderId="16" xfId="48" applyNumberFormat="1" applyFont="1" applyFill="1" applyBorder="1" applyAlignment="1">
      <alignment/>
      <protection/>
    </xf>
    <xf numFmtId="4" fontId="4" fillId="0" borderId="17" xfId="48" applyNumberFormat="1" applyFont="1" applyFill="1" applyBorder="1" applyAlignment="1">
      <alignment/>
      <protection/>
    </xf>
    <xf numFmtId="4" fontId="4" fillId="0" borderId="18" xfId="48" applyNumberFormat="1" applyFont="1" applyFill="1" applyBorder="1" applyAlignment="1">
      <alignment/>
      <protection/>
    </xf>
    <xf numFmtId="4" fontId="3" fillId="0" borderId="0" xfId="48" applyNumberFormat="1" applyFont="1" applyFill="1" applyBorder="1" applyAlignment="1">
      <alignment/>
      <protection/>
    </xf>
    <xf numFmtId="4" fontId="4" fillId="33" borderId="19" xfId="48" applyNumberFormat="1" applyFont="1" applyFill="1" applyBorder="1" applyAlignment="1">
      <alignment/>
      <protection/>
    </xf>
    <xf numFmtId="4" fontId="53" fillId="0" borderId="13" xfId="0" applyNumberFormat="1" applyFont="1" applyBorder="1" applyAlignment="1">
      <alignment horizontal="right"/>
    </xf>
    <xf numFmtId="4" fontId="53" fillId="0" borderId="2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4" fontId="2" fillId="0" borderId="0" xfId="48" applyNumberFormat="1" applyFill="1">
      <alignment/>
      <protection/>
    </xf>
    <xf numFmtId="4" fontId="4" fillId="0" borderId="21" xfId="48" applyNumberFormat="1" applyFont="1" applyFill="1" applyBorder="1" applyAlignment="1">
      <alignment horizontal="right"/>
      <protection/>
    </xf>
    <xf numFmtId="4" fontId="4" fillId="0" borderId="19" xfId="48" applyNumberFormat="1" applyFont="1" applyFill="1" applyBorder="1" applyAlignment="1">
      <alignment horizontal="right"/>
      <protection/>
    </xf>
    <xf numFmtId="0" fontId="4" fillId="0" borderId="16" xfId="48" applyNumberFormat="1" applyFont="1" applyFill="1" applyBorder="1" applyAlignment="1">
      <alignment horizontal="center"/>
      <protection/>
    </xf>
    <xf numFmtId="0" fontId="4" fillId="0" borderId="19" xfId="48" applyNumberFormat="1" applyFont="1" applyFill="1" applyBorder="1" applyAlignment="1">
      <alignment horizontal="center"/>
      <protection/>
    </xf>
    <xf numFmtId="0" fontId="6" fillId="0" borderId="0" xfId="48" applyFont="1" applyFill="1" applyBorder="1">
      <alignment/>
      <protection/>
    </xf>
    <xf numFmtId="0" fontId="2" fillId="0" borderId="0" xfId="48" applyFill="1" applyBorder="1">
      <alignment/>
      <protection/>
    </xf>
    <xf numFmtId="0" fontId="32" fillId="33" borderId="12" xfId="48" applyNumberFormat="1" applyFont="1" applyFill="1" applyBorder="1" applyAlignment="1">
      <alignment horizontal="center"/>
      <protection/>
    </xf>
    <xf numFmtId="0" fontId="32" fillId="33" borderId="13" xfId="48" applyNumberFormat="1" applyFont="1" applyFill="1" applyBorder="1" applyAlignment="1">
      <alignment horizontal="center"/>
      <protection/>
    </xf>
    <xf numFmtId="0" fontId="32" fillId="33" borderId="13" xfId="48" applyNumberFormat="1" applyFont="1" applyFill="1" applyBorder="1" applyAlignment="1">
      <alignment horizontal="center" vertical="top" wrapText="1"/>
      <protection/>
    </xf>
    <xf numFmtId="0" fontId="32" fillId="33" borderId="20" xfId="48" applyNumberFormat="1" applyFont="1" applyFill="1" applyBorder="1" applyAlignment="1">
      <alignment horizontal="center" vertical="top" wrapText="1"/>
      <protection/>
    </xf>
    <xf numFmtId="0" fontId="33" fillId="0" borderId="0" xfId="0" applyFont="1" applyFill="1" applyBorder="1" applyAlignment="1">
      <alignment/>
    </xf>
    <xf numFmtId="49" fontId="11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right"/>
    </xf>
    <xf numFmtId="0" fontId="8" fillId="0" borderId="0" xfId="0" applyFont="1" applyBorder="1" applyAlignment="1">
      <alignment/>
    </xf>
    <xf numFmtId="4" fontId="33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4" fontId="11" fillId="0" borderId="15" xfId="0" applyNumberFormat="1" applyFont="1" applyFill="1" applyBorder="1" applyAlignment="1">
      <alignment horizontal="center" vertical="center" wrapText="1"/>
    </xf>
    <xf numFmtId="39" fontId="11" fillId="0" borderId="15" xfId="0" applyNumberFormat="1" applyFont="1" applyFill="1" applyBorder="1" applyAlignment="1">
      <alignment/>
    </xf>
    <xf numFmtId="165" fontId="11" fillId="0" borderId="15" xfId="0" applyNumberFormat="1" applyFont="1" applyFill="1" applyBorder="1" applyAlignment="1">
      <alignment horizontal="right"/>
    </xf>
    <xf numFmtId="165" fontId="11" fillId="0" borderId="15" xfId="48" applyNumberFormat="1" applyFont="1" applyFill="1" applyBorder="1" applyAlignment="1" quotePrefix="1">
      <alignment/>
      <protection/>
    </xf>
    <xf numFmtId="165" fontId="11" fillId="0" borderId="15" xfId="48" applyNumberFormat="1" applyFont="1" applyFill="1" applyBorder="1" applyAlignment="1">
      <alignment/>
      <protection/>
    </xf>
    <xf numFmtId="0" fontId="0" fillId="0" borderId="15" xfId="0" applyFill="1" applyBorder="1" applyAlignment="1">
      <alignment horizontal="left" vertical="center"/>
    </xf>
    <xf numFmtId="165" fontId="8" fillId="0" borderId="15" xfId="48" applyNumberFormat="1" applyFont="1" applyFill="1" applyBorder="1" applyAlignment="1">
      <alignment horizontal="right" wrapText="1"/>
      <protection/>
    </xf>
    <xf numFmtId="165" fontId="11" fillId="0" borderId="15" xfId="0" applyNumberFormat="1" applyFont="1" applyFill="1" applyBorder="1" applyAlignment="1">
      <alignment horizontal="right" vertical="center" wrapText="1"/>
    </xf>
    <xf numFmtId="165" fontId="11" fillId="0" borderId="15" xfId="0" applyNumberFormat="1" applyFont="1" applyFill="1" applyBorder="1" applyAlignment="1">
      <alignment horizontal="right" vertical="center"/>
    </xf>
    <xf numFmtId="165" fontId="11" fillId="0" borderId="15" xfId="48" applyNumberFormat="1" applyFont="1" applyFill="1" applyBorder="1" applyAlignment="1">
      <alignment horizontal="right"/>
      <protection/>
    </xf>
    <xf numFmtId="165" fontId="11" fillId="0" borderId="15" xfId="48" applyNumberFormat="1" applyFont="1" applyFill="1" applyBorder="1" applyAlignment="1">
      <alignment horizontal="center" vertical="center"/>
      <protection/>
    </xf>
    <xf numFmtId="0" fontId="2" fillId="0" borderId="15" xfId="0" applyFont="1" applyFill="1" applyBorder="1" applyAlignment="1">
      <alignment horizontal="left" vertical="center"/>
    </xf>
    <xf numFmtId="165" fontId="8" fillId="0" borderId="15" xfId="48" applyNumberFormat="1" applyFont="1" applyFill="1" applyBorder="1" applyAlignment="1">
      <alignment horizontal="right"/>
      <protection/>
    </xf>
    <xf numFmtId="0" fontId="8" fillId="0" borderId="15" xfId="48" applyFont="1" applyFill="1" applyBorder="1" applyAlignment="1">
      <alignment/>
      <protection/>
    </xf>
    <xf numFmtId="165" fontId="8" fillId="0" borderId="15" xfId="48" applyNumberFormat="1" applyFont="1" applyFill="1" applyBorder="1" applyAlignment="1" quotePrefix="1">
      <alignment horizontal="right"/>
      <protection/>
    </xf>
    <xf numFmtId="165" fontId="8" fillId="0" borderId="15" xfId="48" applyNumberFormat="1" applyFont="1" applyFill="1" applyBorder="1" applyAlignment="1">
      <alignment/>
      <protection/>
    </xf>
    <xf numFmtId="165" fontId="33" fillId="0" borderId="15" xfId="0" applyNumberFormat="1" applyFont="1" applyFill="1" applyBorder="1" applyAlignment="1">
      <alignment/>
    </xf>
    <xf numFmtId="165" fontId="8" fillId="0" borderId="15" xfId="48" applyNumberFormat="1" applyFont="1" applyFill="1" applyBorder="1" applyAlignment="1" quotePrefix="1">
      <alignment/>
      <protection/>
    </xf>
    <xf numFmtId="0" fontId="8" fillId="0" borderId="15" xfId="0" applyFont="1" applyFill="1" applyBorder="1" applyAlignment="1">
      <alignment horizontal="left"/>
    </xf>
    <xf numFmtId="39" fontId="8" fillId="0" borderId="15" xfId="0" applyNumberFormat="1" applyFont="1" applyFill="1" applyBorder="1" applyAlignment="1">
      <alignment/>
    </xf>
    <xf numFmtId="0" fontId="11" fillId="0" borderId="15" xfId="48" applyFont="1" applyFill="1" applyBorder="1" applyAlignment="1">
      <alignment/>
      <protection/>
    </xf>
    <xf numFmtId="0" fontId="12" fillId="0" borderId="0" xfId="0" applyFont="1" applyAlignment="1">
      <alignment/>
    </xf>
    <xf numFmtId="4" fontId="13" fillId="0" borderId="0" xfId="0" applyNumberFormat="1" applyFont="1" applyFill="1" applyBorder="1" applyAlignment="1">
      <alignment horizontal="right"/>
    </xf>
    <xf numFmtId="165" fontId="3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165" fontId="13" fillId="0" borderId="0" xfId="0" applyNumberFormat="1" applyFont="1" applyFill="1" applyBorder="1" applyAlignment="1">
      <alignment/>
    </xf>
    <xf numFmtId="0" fontId="4" fillId="34" borderId="0" xfId="0" applyFont="1" applyFill="1" applyAlignment="1">
      <alignment horizontal="center" vertical="justify"/>
    </xf>
    <xf numFmtId="0" fontId="3" fillId="34" borderId="0" xfId="0" applyFont="1" applyFill="1" applyAlignment="1">
      <alignment horizontal="center" vertical="justify"/>
    </xf>
    <xf numFmtId="49" fontId="5" fillId="33" borderId="12" xfId="48" applyNumberFormat="1" applyFont="1" applyFill="1" applyBorder="1" applyAlignment="1">
      <alignment horizontal="center" vertical="center" wrapText="1"/>
      <protection/>
    </xf>
    <xf numFmtId="49" fontId="5" fillId="33" borderId="13" xfId="48" applyNumberFormat="1" applyFont="1" applyFill="1" applyBorder="1" applyAlignment="1">
      <alignment horizontal="center" vertical="center" wrapText="1"/>
      <protection/>
    </xf>
    <xf numFmtId="49" fontId="5" fillId="33" borderId="12" xfId="48" applyNumberFormat="1" applyFont="1" applyFill="1" applyBorder="1" applyAlignment="1">
      <alignment horizontal="center" vertical="center"/>
      <protection/>
    </xf>
    <xf numFmtId="49" fontId="5" fillId="33" borderId="13" xfId="48" applyNumberFormat="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10" fontId="4" fillId="33" borderId="16" xfId="48" applyNumberFormat="1" applyFont="1" applyFill="1" applyBorder="1" applyAlignment="1">
      <alignment horizontal="center"/>
      <protection/>
    </xf>
    <xf numFmtId="0" fontId="4" fillId="33" borderId="19" xfId="48" applyNumberFormat="1" applyFont="1" applyFill="1" applyBorder="1" applyAlignment="1">
      <alignment horizontal="center"/>
      <protection/>
    </xf>
    <xf numFmtId="4" fontId="3" fillId="0" borderId="21" xfId="48" applyNumberFormat="1" applyFont="1" applyFill="1" applyBorder="1" applyAlignment="1">
      <alignment horizontal="right"/>
      <protection/>
    </xf>
    <xf numFmtId="4" fontId="3" fillId="0" borderId="19" xfId="48" applyNumberFormat="1" applyFont="1" applyFill="1" applyBorder="1" applyAlignment="1">
      <alignment horizontal="right"/>
      <protection/>
    </xf>
    <xf numFmtId="0" fontId="3" fillId="34" borderId="0" xfId="0" applyFont="1" applyFill="1" applyAlignment="1">
      <alignment horizontal="left" vertical="justify"/>
    </xf>
    <xf numFmtId="0" fontId="9" fillId="0" borderId="0" xfId="48" applyNumberFormat="1" applyFont="1" applyFill="1" applyAlignment="1">
      <alignment horizontal="center"/>
      <protection/>
    </xf>
    <xf numFmtId="0" fontId="10" fillId="0" borderId="0" xfId="48" applyNumberFormat="1" applyFont="1" applyFill="1" applyAlignment="1">
      <alignment horizontal="center"/>
      <protection/>
    </xf>
    <xf numFmtId="0" fontId="4" fillId="33" borderId="16" xfId="48" applyNumberFormat="1" applyFont="1" applyFill="1" applyBorder="1" applyAlignment="1">
      <alignment horizontal="center"/>
      <protection/>
    </xf>
    <xf numFmtId="10" fontId="3" fillId="0" borderId="16" xfId="48" applyNumberFormat="1" applyFont="1" applyFill="1" applyBorder="1" applyAlignment="1">
      <alignment horizontal="center"/>
      <protection/>
    </xf>
    <xf numFmtId="0" fontId="3" fillId="0" borderId="19" xfId="48" applyNumberFormat="1" applyFont="1" applyFill="1" applyBorder="1" applyAlignment="1">
      <alignment horizontal="center"/>
      <protection/>
    </xf>
    <xf numFmtId="0" fontId="4" fillId="33" borderId="21" xfId="48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justify" vertical="justify"/>
    </xf>
    <xf numFmtId="4" fontId="4" fillId="0" borderId="21" xfId="48" applyNumberFormat="1" applyFont="1" applyFill="1" applyBorder="1" applyAlignment="1">
      <alignment horizontal="right"/>
      <protection/>
    </xf>
    <xf numFmtId="4" fontId="4" fillId="0" borderId="19" xfId="48" applyNumberFormat="1" applyFont="1" applyFill="1" applyBorder="1" applyAlignment="1">
      <alignment horizontal="right"/>
      <protection/>
    </xf>
    <xf numFmtId="0" fontId="3" fillId="0" borderId="15" xfId="48" applyNumberFormat="1" applyFont="1" applyFill="1" applyBorder="1" applyAlignment="1">
      <alignment horizontal="left"/>
      <protection/>
    </xf>
    <xf numFmtId="0" fontId="4" fillId="0" borderId="16" xfId="48" applyNumberFormat="1" applyFont="1" applyFill="1" applyBorder="1" applyAlignment="1">
      <alignment horizontal="center"/>
      <protection/>
    </xf>
    <xf numFmtId="0" fontId="4" fillId="0" borderId="19" xfId="48" applyNumberFormat="1" applyFont="1" applyFill="1" applyBorder="1" applyAlignment="1">
      <alignment horizontal="center"/>
      <protection/>
    </xf>
    <xf numFmtId="0" fontId="8" fillId="0" borderId="0" xfId="0" applyFont="1" applyAlignment="1">
      <alignment horizontal="left" vertical="justify"/>
    </xf>
    <xf numFmtId="0" fontId="8" fillId="0" borderId="0" xfId="0" applyFont="1" applyAlignment="1">
      <alignment horizontal="left" vertical="justify" wrapText="1"/>
    </xf>
    <xf numFmtId="4" fontId="4" fillId="33" borderId="21" xfId="48" applyNumberFormat="1" applyFont="1" applyFill="1" applyBorder="1" applyAlignment="1">
      <alignment horizontal="right"/>
      <protection/>
    </xf>
    <xf numFmtId="4" fontId="4" fillId="33" borderId="19" xfId="48" applyNumberFormat="1" applyFont="1" applyFill="1" applyBorder="1" applyAlignment="1">
      <alignment horizontal="right"/>
      <protection/>
    </xf>
    <xf numFmtId="0" fontId="3" fillId="33" borderId="15" xfId="48" applyNumberFormat="1" applyFont="1" applyFill="1" applyBorder="1" applyAlignment="1">
      <alignment horizontal="left"/>
      <protection/>
    </xf>
    <xf numFmtId="0" fontId="5" fillId="33" borderId="10" xfId="48" applyNumberFormat="1" applyFont="1" applyFill="1" applyBorder="1" applyAlignment="1">
      <alignment horizontal="center"/>
      <protection/>
    </xf>
    <xf numFmtId="0" fontId="5" fillId="33" borderId="22" xfId="48" applyNumberFormat="1" applyFont="1" applyFill="1" applyBorder="1" applyAlignment="1">
      <alignment horizontal="center"/>
      <protection/>
    </xf>
    <xf numFmtId="0" fontId="5" fillId="33" borderId="17" xfId="48" applyNumberFormat="1" applyFont="1" applyFill="1" applyBorder="1" applyAlignment="1">
      <alignment horizontal="center"/>
      <protection/>
    </xf>
    <xf numFmtId="0" fontId="5" fillId="33" borderId="14" xfId="48" applyNumberFormat="1" applyFont="1" applyFill="1" applyBorder="1" applyAlignment="1">
      <alignment horizontal="center"/>
      <protection/>
    </xf>
    <xf numFmtId="0" fontId="5" fillId="33" borderId="23" xfId="48" applyNumberFormat="1" applyFont="1" applyFill="1" applyBorder="1" applyAlignment="1">
      <alignment horizontal="center"/>
      <protection/>
    </xf>
    <xf numFmtId="0" fontId="5" fillId="33" borderId="24" xfId="48" applyNumberFormat="1" applyFont="1" applyFill="1" applyBorder="1" applyAlignment="1">
      <alignment horizontal="center"/>
      <protection/>
    </xf>
    <xf numFmtId="0" fontId="5" fillId="33" borderId="16" xfId="48" applyNumberFormat="1" applyFont="1" applyFill="1" applyBorder="1" applyAlignment="1">
      <alignment horizontal="center"/>
      <protection/>
    </xf>
    <xf numFmtId="0" fontId="5" fillId="33" borderId="21" xfId="48" applyNumberFormat="1" applyFont="1" applyFill="1" applyBorder="1" applyAlignment="1">
      <alignment horizontal="center"/>
      <protection/>
    </xf>
    <xf numFmtId="0" fontId="5" fillId="33" borderId="19" xfId="48" applyNumberFormat="1" applyFont="1" applyFill="1" applyBorder="1" applyAlignment="1">
      <alignment horizontal="center"/>
      <protection/>
    </xf>
    <xf numFmtId="0" fontId="3" fillId="34" borderId="0" xfId="48" applyNumberFormat="1" applyFont="1" applyFill="1" applyBorder="1" applyAlignment="1">
      <alignment horizontal="center"/>
      <protection/>
    </xf>
    <xf numFmtId="49" fontId="3" fillId="0" borderId="16" xfId="48" applyNumberFormat="1" applyFont="1" applyFill="1" applyBorder="1" applyAlignment="1">
      <alignment horizontal="left"/>
      <protection/>
    </xf>
    <xf numFmtId="49" fontId="3" fillId="0" borderId="21" xfId="48" applyNumberFormat="1" applyFont="1" applyFill="1" applyBorder="1" applyAlignment="1">
      <alignment horizontal="left"/>
      <protection/>
    </xf>
    <xf numFmtId="49" fontId="3" fillId="0" borderId="19" xfId="48" applyNumberFormat="1" applyFont="1" applyFill="1" applyBorder="1" applyAlignment="1">
      <alignment horizontal="left"/>
      <protection/>
    </xf>
    <xf numFmtId="0" fontId="3" fillId="0" borderId="16" xfId="48" applyNumberFormat="1" applyFont="1" applyFill="1" applyBorder="1" applyAlignment="1">
      <alignment horizontal="left"/>
      <protection/>
    </xf>
    <xf numFmtId="0" fontId="3" fillId="0" borderId="21" xfId="48" applyNumberFormat="1" applyFont="1" applyFill="1" applyBorder="1" applyAlignment="1">
      <alignment horizontal="left"/>
      <protection/>
    </xf>
    <xf numFmtId="0" fontId="3" fillId="0" borderId="19" xfId="48" applyNumberFormat="1" applyFont="1" applyFill="1" applyBorder="1" applyAlignment="1">
      <alignment horizontal="left"/>
      <protection/>
    </xf>
    <xf numFmtId="0" fontId="4" fillId="33" borderId="15" xfId="48" applyNumberFormat="1" applyFont="1" applyFill="1" applyBorder="1" applyAlignment="1">
      <alignment horizontal="left"/>
      <protection/>
    </xf>
    <xf numFmtId="0" fontId="33" fillId="0" borderId="0" xfId="0" applyFont="1" applyAlignment="1">
      <alignment horizontal="center" vertical="justify"/>
    </xf>
    <xf numFmtId="4" fontId="33" fillId="0" borderId="0" xfId="0" applyNumberFormat="1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vertical="justify"/>
    </xf>
    <xf numFmtId="0" fontId="3" fillId="0" borderId="0" xfId="0" applyFont="1" applyAlignment="1">
      <alignment horizontal="center" vertical="justify"/>
    </xf>
    <xf numFmtId="165" fontId="11" fillId="0" borderId="15" xfId="48" applyNumberFormat="1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 vertical="center"/>
    </xf>
    <xf numFmtId="4" fontId="11" fillId="0" borderId="15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justify"/>
    </xf>
    <xf numFmtId="4" fontId="14" fillId="0" borderId="0" xfId="0" applyNumberFormat="1" applyFont="1" applyFill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/>
    </xf>
    <xf numFmtId="0" fontId="11" fillId="0" borderId="15" xfId="48" applyFont="1" applyFill="1" applyBorder="1" applyAlignment="1">
      <alignment horizontal="center" vertical="center" wrapText="1"/>
      <protection/>
    </xf>
    <xf numFmtId="4" fontId="11" fillId="0" borderId="15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3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28" xfId="0" applyFont="1" applyFill="1" applyBorder="1" applyAlignment="1">
      <alignment horizontal="left"/>
    </xf>
    <xf numFmtId="0" fontId="12" fillId="0" borderId="29" xfId="0" applyFont="1" applyFill="1" applyBorder="1" applyAlignment="1">
      <alignment horizontal="left"/>
    </xf>
    <xf numFmtId="0" fontId="12" fillId="0" borderId="30" xfId="0" applyFont="1" applyFill="1" applyBorder="1" applyAlignment="1">
      <alignment horizontal="left"/>
    </xf>
    <xf numFmtId="4" fontId="12" fillId="0" borderId="28" xfId="0" applyNumberFormat="1" applyFont="1" applyFill="1" applyBorder="1" applyAlignment="1">
      <alignment horizontal="right"/>
    </xf>
    <xf numFmtId="4" fontId="12" fillId="0" borderId="29" xfId="0" applyNumberFormat="1" applyFont="1" applyFill="1" applyBorder="1" applyAlignment="1">
      <alignment horizontal="right"/>
    </xf>
    <xf numFmtId="4" fontId="12" fillId="0" borderId="30" xfId="0" applyNumberFormat="1" applyFont="1" applyFill="1" applyBorder="1" applyAlignment="1">
      <alignment horizontal="right"/>
    </xf>
    <xf numFmtId="0" fontId="12" fillId="0" borderId="31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32" xfId="0" applyFont="1" applyFill="1" applyBorder="1" applyAlignment="1">
      <alignment horizontal="left"/>
    </xf>
    <xf numFmtId="4" fontId="12" fillId="0" borderId="31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4" fontId="12" fillId="0" borderId="32" xfId="0" applyNumberFormat="1" applyFont="1" applyFill="1" applyBorder="1" applyAlignment="1">
      <alignment horizontal="right"/>
    </xf>
    <xf numFmtId="0" fontId="12" fillId="0" borderId="33" xfId="0" applyFont="1" applyFill="1" applyBorder="1" applyAlignment="1">
      <alignment horizontal="left"/>
    </xf>
    <xf numFmtId="0" fontId="12" fillId="0" borderId="34" xfId="0" applyFont="1" applyFill="1" applyBorder="1" applyAlignment="1">
      <alignment horizontal="left"/>
    </xf>
    <xf numFmtId="0" fontId="12" fillId="0" borderId="35" xfId="0" applyFont="1" applyFill="1" applyBorder="1" applyAlignment="1">
      <alignment horizontal="left"/>
    </xf>
    <xf numFmtId="4" fontId="12" fillId="0" borderId="33" xfId="0" applyNumberFormat="1" applyFont="1" applyFill="1" applyBorder="1" applyAlignment="1">
      <alignment horizontal="right"/>
    </xf>
    <xf numFmtId="4" fontId="12" fillId="0" borderId="34" xfId="0" applyNumberFormat="1" applyFont="1" applyFill="1" applyBorder="1" applyAlignment="1">
      <alignment horizontal="right"/>
    </xf>
    <xf numFmtId="4" fontId="12" fillId="0" borderId="35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36" xfId="0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/>
    </xf>
    <xf numFmtId="0" fontId="12" fillId="0" borderId="43" xfId="0" applyFont="1" applyFill="1" applyBorder="1" applyAlignment="1">
      <alignment/>
    </xf>
    <xf numFmtId="4" fontId="12" fillId="0" borderId="44" xfId="0" applyNumberFormat="1" applyFont="1" applyFill="1" applyBorder="1" applyAlignment="1">
      <alignment horizontal="right"/>
    </xf>
    <xf numFmtId="0" fontId="12" fillId="0" borderId="45" xfId="0" applyFont="1" applyFill="1" applyBorder="1" applyAlignment="1">
      <alignment horizontal="right"/>
    </xf>
    <xf numFmtId="10" fontId="12" fillId="0" borderId="0" xfId="0" applyNumberFormat="1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34" fillId="0" borderId="42" xfId="0" applyFont="1" applyFill="1" applyBorder="1" applyAlignment="1">
      <alignment/>
    </xf>
    <xf numFmtId="4" fontId="12" fillId="0" borderId="42" xfId="0" applyNumberFormat="1" applyFont="1" applyFill="1" applyBorder="1" applyAlignment="1">
      <alignment horizontal="right"/>
    </xf>
    <xf numFmtId="0" fontId="12" fillId="0" borderId="46" xfId="0" applyFont="1" applyFill="1" applyBorder="1" applyAlignment="1">
      <alignment horizontal="right"/>
    </xf>
    <xf numFmtId="166" fontId="12" fillId="0" borderId="0" xfId="0" applyNumberFormat="1" applyFont="1" applyFill="1" applyBorder="1" applyAlignment="1">
      <alignment horizontal="center"/>
    </xf>
    <xf numFmtId="166" fontId="12" fillId="0" borderId="46" xfId="0" applyNumberFormat="1" applyFont="1" applyFill="1" applyBorder="1" applyAlignment="1">
      <alignment horizontal="center"/>
    </xf>
    <xf numFmtId="166" fontId="12" fillId="0" borderId="47" xfId="0" applyNumberFormat="1" applyFont="1" applyFill="1" applyBorder="1" applyAlignment="1">
      <alignment horizontal="center"/>
    </xf>
    <xf numFmtId="166" fontId="12" fillId="0" borderId="48" xfId="0" applyNumberFormat="1" applyFont="1" applyFill="1" applyBorder="1" applyAlignment="1">
      <alignment horizontal="center"/>
    </xf>
    <xf numFmtId="0" fontId="12" fillId="0" borderId="49" xfId="0" applyFont="1" applyFill="1" applyBorder="1" applyAlignment="1">
      <alignment/>
    </xf>
    <xf numFmtId="0" fontId="12" fillId="0" borderId="50" xfId="0" applyFont="1" applyFill="1" applyBorder="1" applyAlignment="1">
      <alignment/>
    </xf>
    <xf numFmtId="0" fontId="12" fillId="0" borderId="51" xfId="0" applyFont="1" applyFill="1" applyBorder="1" applyAlignment="1">
      <alignment/>
    </xf>
    <xf numFmtId="0" fontId="12" fillId="0" borderId="52" xfId="0" applyFont="1" applyFill="1" applyBorder="1" applyAlignment="1">
      <alignment/>
    </xf>
    <xf numFmtId="0" fontId="12" fillId="0" borderId="49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horizontal="left" vertical="center"/>
    </xf>
    <xf numFmtId="0" fontId="35" fillId="0" borderId="56" xfId="0" applyFont="1" applyFill="1" applyBorder="1" applyAlignment="1">
      <alignment horizontal="left" vertical="center"/>
    </xf>
    <xf numFmtId="0" fontId="35" fillId="0" borderId="57" xfId="0" applyFont="1" applyFill="1" applyBorder="1" applyAlignment="1">
      <alignment horizontal="left" vertical="center"/>
    </xf>
    <xf numFmtId="165" fontId="35" fillId="0" borderId="58" xfId="0" applyNumberFormat="1" applyFont="1" applyFill="1" applyBorder="1" applyAlignment="1">
      <alignment horizontal="center" vertical="center"/>
    </xf>
    <xf numFmtId="165" fontId="35" fillId="0" borderId="57" xfId="0" applyNumberFormat="1" applyFont="1" applyFill="1" applyBorder="1" applyAlignment="1">
      <alignment horizontal="center" vertical="center"/>
    </xf>
    <xf numFmtId="165" fontId="35" fillId="0" borderId="59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6" fillId="0" borderId="0" xfId="0" applyFont="1" applyAlignment="1">
      <alignment/>
    </xf>
    <xf numFmtId="0" fontId="4" fillId="0" borderId="0" xfId="0" applyFont="1" applyAlignment="1">
      <alignment horizontal="center" vertical="justify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ILEG\Se&#231;&#227;o%20de%20Relat&#243;rios\Demonstrativos%20Financeiros\Despesa%20de%20Pessoal%20x%20RCL\Pessoal%20x%20RCL%20-%20LRF\Fonte%20de%20Dados%20-%20Cubos\Cubo%20(2017)%20-%20Despesa%20com%20Pesso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ecutivo"/>
      <sheetName val="Executivo Emp"/>
      <sheetName val="DP"/>
      <sheetName val="DP Emp"/>
      <sheetName val="AL"/>
      <sheetName val="AL Emp"/>
      <sheetName val="TCE"/>
      <sheetName val="TCE Emp"/>
      <sheetName val="TJ"/>
      <sheetName val="TJ Emp"/>
      <sheetName val="JME"/>
      <sheetName val="JME Emp"/>
      <sheetName val="MP"/>
      <sheetName val="MP Emp"/>
      <sheetName val="Consolidado"/>
      <sheetName val="Consolidado Emp"/>
      <sheetName val="Plan1"/>
    </sheetNames>
    <sheetDataSet>
      <sheetData sheetId="13">
        <row r="236">
          <cell r="C2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showGridLines="0" zoomScalePageLayoutView="0" workbookViewId="0" topLeftCell="A43">
      <selection activeCell="E67" sqref="E67:F67"/>
    </sheetView>
  </sheetViews>
  <sheetFormatPr defaultColWidth="9.140625" defaultRowHeight="11.25" customHeight="1"/>
  <cols>
    <col min="1" max="1" width="63.00390625" style="1" customWidth="1"/>
    <col min="2" max="2" width="12.00390625" style="1" customWidth="1"/>
    <col min="3" max="3" width="11.57421875" style="1" customWidth="1"/>
    <col min="4" max="4" width="11.421875" style="1" customWidth="1"/>
    <col min="5" max="5" width="12.00390625" style="1" customWidth="1"/>
    <col min="6" max="6" width="11.7109375" style="1" customWidth="1"/>
    <col min="7" max="7" width="13.00390625" style="1" customWidth="1"/>
    <col min="8" max="8" width="14.00390625" style="1" customWidth="1"/>
    <col min="9" max="11" width="9.140625" style="1" customWidth="1"/>
    <col min="12" max="12" width="13.8515625" style="1" bestFit="1" customWidth="1"/>
    <col min="13" max="16384" width="9.140625" style="1" customWidth="1"/>
  </cols>
  <sheetData>
    <row r="1" spans="1:8" ht="11.25" customHeight="1">
      <c r="A1" s="98" t="s">
        <v>0</v>
      </c>
      <c r="B1" s="98"/>
      <c r="C1" s="98"/>
      <c r="D1" s="98"/>
      <c r="E1" s="98"/>
      <c r="F1" s="98"/>
      <c r="G1" s="98"/>
      <c r="H1" s="98"/>
    </row>
    <row r="2" spans="1:8" ht="11.25" customHeight="1">
      <c r="A2" s="98" t="s">
        <v>1</v>
      </c>
      <c r="B2" s="98"/>
      <c r="C2" s="98"/>
      <c r="D2" s="98"/>
      <c r="E2" s="98"/>
      <c r="F2" s="98"/>
      <c r="G2" s="98"/>
      <c r="H2" s="98"/>
    </row>
    <row r="3" spans="1:8" ht="11.25" customHeight="1">
      <c r="A3" s="99" t="s">
        <v>2</v>
      </c>
      <c r="B3" s="99"/>
      <c r="C3" s="99"/>
      <c r="D3" s="99"/>
      <c r="E3" s="99"/>
      <c r="F3" s="99"/>
      <c r="G3" s="99"/>
      <c r="H3" s="99"/>
    </row>
    <row r="4" spans="1:8" ht="11.25" customHeight="1">
      <c r="A4" s="98" t="s">
        <v>3</v>
      </c>
      <c r="B4" s="98"/>
      <c r="C4" s="98"/>
      <c r="D4" s="98"/>
      <c r="E4" s="98"/>
      <c r="F4" s="98"/>
      <c r="G4" s="98"/>
      <c r="H4" s="98"/>
    </row>
    <row r="5" spans="1:8" ht="11.25" customHeight="1">
      <c r="A5" s="98" t="s">
        <v>61</v>
      </c>
      <c r="B5" s="98"/>
      <c r="C5" s="98"/>
      <c r="D5" s="98"/>
      <c r="E5" s="98"/>
      <c r="F5" s="98"/>
      <c r="G5" s="98"/>
      <c r="H5" s="98"/>
    </row>
    <row r="6" spans="1:8" ht="11.25" customHeight="1">
      <c r="A6" s="2" t="s">
        <v>4</v>
      </c>
      <c r="B6" s="2"/>
      <c r="C6" s="2"/>
      <c r="D6" s="2"/>
      <c r="E6" s="2"/>
      <c r="F6" s="2"/>
      <c r="G6" s="2"/>
      <c r="H6" s="25">
        <v>1</v>
      </c>
    </row>
    <row r="7" spans="1:8" ht="11.25" customHeight="1">
      <c r="A7" s="3"/>
      <c r="B7" s="115" t="s">
        <v>5</v>
      </c>
      <c r="C7" s="116"/>
      <c r="D7" s="116"/>
      <c r="E7" s="116"/>
      <c r="F7" s="116"/>
      <c r="G7" s="116"/>
      <c r="H7" s="117"/>
    </row>
    <row r="8" spans="1:8" ht="11.25" customHeight="1">
      <c r="A8" s="4"/>
      <c r="B8" s="118" t="s">
        <v>6</v>
      </c>
      <c r="C8" s="119"/>
      <c r="D8" s="119"/>
      <c r="E8" s="119"/>
      <c r="F8" s="119"/>
      <c r="G8" s="119"/>
      <c r="H8" s="120"/>
    </row>
    <row r="9" spans="1:8" ht="11.25" customHeight="1">
      <c r="A9" s="4" t="s">
        <v>7</v>
      </c>
      <c r="B9" s="121" t="s">
        <v>8</v>
      </c>
      <c r="C9" s="122"/>
      <c r="D9" s="122"/>
      <c r="E9" s="122"/>
      <c r="F9" s="122"/>
      <c r="G9" s="122"/>
      <c r="H9" s="123"/>
    </row>
    <row r="10" spans="1:8" ht="11.25" customHeight="1">
      <c r="A10" s="4"/>
      <c r="B10" s="87" t="s">
        <v>51</v>
      </c>
      <c r="C10" s="87" t="s">
        <v>52</v>
      </c>
      <c r="D10" s="87" t="s">
        <v>53</v>
      </c>
      <c r="E10" s="89" t="s">
        <v>54</v>
      </c>
      <c r="F10" s="89" t="s">
        <v>57</v>
      </c>
      <c r="G10" s="89" t="s">
        <v>56</v>
      </c>
      <c r="H10" s="89" t="s">
        <v>58</v>
      </c>
    </row>
    <row r="11" spans="1:8" ht="11.25" customHeight="1">
      <c r="A11" s="4"/>
      <c r="B11" s="88"/>
      <c r="C11" s="88"/>
      <c r="D11" s="88"/>
      <c r="E11" s="90"/>
      <c r="F11" s="90"/>
      <c r="G11" s="90"/>
      <c r="H11" s="90"/>
    </row>
    <row r="12" spans="1:8" ht="11.25" customHeight="1">
      <c r="A12" s="4"/>
      <c r="B12" s="88"/>
      <c r="C12" s="88"/>
      <c r="D12" s="88"/>
      <c r="E12" s="90"/>
      <c r="F12" s="90"/>
      <c r="G12" s="90"/>
      <c r="H12" s="90"/>
    </row>
    <row r="13" spans="1:8" ht="11.25" customHeight="1">
      <c r="A13" s="7"/>
      <c r="B13" s="88"/>
      <c r="C13" s="88"/>
      <c r="D13" s="88"/>
      <c r="E13" s="90"/>
      <c r="F13" s="90"/>
      <c r="G13" s="90"/>
      <c r="H13" s="90"/>
    </row>
    <row r="14" spans="1:8" s="10" customFormat="1" ht="11.25" customHeight="1">
      <c r="A14" s="26" t="s">
        <v>16</v>
      </c>
      <c r="B14" s="32">
        <f aca="true" t="shared" si="0" ref="B14:H14">B15+B19+B23</f>
        <v>86260260.75999999</v>
      </c>
      <c r="C14" s="32">
        <f t="shared" si="0"/>
        <v>93110529.89999999</v>
      </c>
      <c r="D14" s="9">
        <f t="shared" si="0"/>
        <v>90120644.36</v>
      </c>
      <c r="E14" s="32">
        <f t="shared" si="0"/>
        <v>83158608.19</v>
      </c>
      <c r="F14" s="32">
        <f t="shared" si="0"/>
        <v>82325420.08</v>
      </c>
      <c r="G14" s="32">
        <f t="shared" si="0"/>
        <v>83090254.32000001</v>
      </c>
      <c r="H14" s="32">
        <f t="shared" si="0"/>
        <v>94718785.82</v>
      </c>
    </row>
    <row r="15" spans="1:8" s="10" customFormat="1" ht="11.25" customHeight="1">
      <c r="A15" s="27" t="s">
        <v>17</v>
      </c>
      <c r="B15" s="33">
        <f aca="true" t="shared" si="1" ref="B15:H15">SUM(B16:B18)</f>
        <v>73059542.3</v>
      </c>
      <c r="C15" s="33">
        <f t="shared" si="1"/>
        <v>79332551.05</v>
      </c>
      <c r="D15" s="11">
        <f t="shared" si="1"/>
        <v>76350720.89</v>
      </c>
      <c r="E15" s="33">
        <f t="shared" si="1"/>
        <v>69937887.34</v>
      </c>
      <c r="F15" s="33">
        <f t="shared" si="1"/>
        <v>69162527.59</v>
      </c>
      <c r="G15" s="33">
        <f t="shared" si="1"/>
        <v>69871031.31</v>
      </c>
      <c r="H15" s="33">
        <f t="shared" si="1"/>
        <v>80871576.63</v>
      </c>
    </row>
    <row r="16" spans="1:8" ht="11.25" customHeight="1">
      <c r="A16" s="28" t="s">
        <v>18</v>
      </c>
      <c r="B16" s="39">
        <v>56576287.69</v>
      </c>
      <c r="C16" s="39">
        <v>62862254.8</v>
      </c>
      <c r="D16" s="39">
        <v>61030110.05</v>
      </c>
      <c r="E16" s="39">
        <v>51170343.41</v>
      </c>
      <c r="F16" s="39">
        <v>51140878.3</v>
      </c>
      <c r="G16" s="39">
        <v>51345712.31</v>
      </c>
      <c r="H16" s="39">
        <v>62287693.07</v>
      </c>
    </row>
    <row r="17" spans="1:8" ht="11.25" customHeight="1">
      <c r="A17" s="28" t="s">
        <v>19</v>
      </c>
      <c r="B17" s="39">
        <v>16483254.61</v>
      </c>
      <c r="C17" s="39">
        <v>16470296.25</v>
      </c>
      <c r="D17" s="39">
        <v>15320610.84</v>
      </c>
      <c r="E17" s="39">
        <v>18767543.93</v>
      </c>
      <c r="F17" s="39">
        <v>18021649.29</v>
      </c>
      <c r="G17" s="39">
        <v>18525319</v>
      </c>
      <c r="H17" s="39">
        <v>18583883.56</v>
      </c>
    </row>
    <row r="18" spans="1:8" ht="11.25" customHeight="1">
      <c r="A18" s="28" t="s">
        <v>20</v>
      </c>
      <c r="B18" s="13">
        <v>0</v>
      </c>
      <c r="C18" s="13">
        <v>0</v>
      </c>
      <c r="D18" s="12">
        <v>0</v>
      </c>
      <c r="E18" s="13">
        <v>0</v>
      </c>
      <c r="F18" s="13">
        <v>0</v>
      </c>
      <c r="G18" s="13">
        <v>0</v>
      </c>
      <c r="H18" s="13">
        <v>0</v>
      </c>
    </row>
    <row r="19" spans="1:8" ht="11.25" customHeight="1">
      <c r="A19" s="27" t="s">
        <v>21</v>
      </c>
      <c r="B19" s="33">
        <f aca="true" t="shared" si="2" ref="B19:H19">SUM(B20:B22)</f>
        <v>13200718.459999999</v>
      </c>
      <c r="C19" s="33">
        <f t="shared" si="2"/>
        <v>13777978.85</v>
      </c>
      <c r="D19" s="11">
        <f t="shared" si="2"/>
        <v>13769923.47</v>
      </c>
      <c r="E19" s="33">
        <f t="shared" si="2"/>
        <v>13220720.85</v>
      </c>
      <c r="F19" s="33">
        <f t="shared" si="2"/>
        <v>13162892.49</v>
      </c>
      <c r="G19" s="33">
        <f t="shared" si="2"/>
        <v>13219223.01</v>
      </c>
      <c r="H19" s="33">
        <f t="shared" si="2"/>
        <v>13847209.190000001</v>
      </c>
    </row>
    <row r="20" spans="1:8" ht="11.25" customHeight="1">
      <c r="A20" s="28" t="s">
        <v>22</v>
      </c>
      <c r="B20" s="39">
        <v>13045617.37</v>
      </c>
      <c r="C20" s="39">
        <v>13434048</v>
      </c>
      <c r="D20" s="39">
        <v>13435729.09</v>
      </c>
      <c r="E20" s="39">
        <v>13092304.28</v>
      </c>
      <c r="F20" s="39">
        <v>13040240.48</v>
      </c>
      <c r="G20" s="39">
        <v>13097703.84</v>
      </c>
      <c r="H20" s="39">
        <v>13518074.05</v>
      </c>
    </row>
    <row r="21" spans="1:8" ht="11.25" customHeight="1">
      <c r="A21" s="28" t="s">
        <v>23</v>
      </c>
      <c r="B21" s="39">
        <v>155101.09</v>
      </c>
      <c r="C21" s="39">
        <v>343930.85</v>
      </c>
      <c r="D21" s="39">
        <v>334194.38</v>
      </c>
      <c r="E21" s="39">
        <v>128416.57</v>
      </c>
      <c r="F21" s="39">
        <v>122652.01</v>
      </c>
      <c r="G21" s="39">
        <v>121519.17</v>
      </c>
      <c r="H21" s="39">
        <v>329135.14</v>
      </c>
    </row>
    <row r="22" spans="1:8" ht="11.25" customHeight="1">
      <c r="A22" s="28" t="s">
        <v>24</v>
      </c>
      <c r="B22" s="13">
        <v>0</v>
      </c>
      <c r="C22" s="13">
        <v>0</v>
      </c>
      <c r="D22" s="12">
        <v>0</v>
      </c>
      <c r="E22" s="13">
        <v>0</v>
      </c>
      <c r="F22" s="13">
        <v>0</v>
      </c>
      <c r="G22" s="13">
        <v>0</v>
      </c>
      <c r="H22" s="13">
        <v>0</v>
      </c>
    </row>
    <row r="23" spans="1:8" ht="13.5" customHeight="1">
      <c r="A23" s="29" t="s">
        <v>25</v>
      </c>
      <c r="B23" s="13">
        <v>0</v>
      </c>
      <c r="C23" s="13">
        <v>0</v>
      </c>
      <c r="D23" s="12">
        <v>0</v>
      </c>
      <c r="E23" s="13">
        <v>0</v>
      </c>
      <c r="F23" s="13">
        <v>0</v>
      </c>
      <c r="G23" s="13">
        <v>0</v>
      </c>
      <c r="H23" s="13">
        <v>0</v>
      </c>
    </row>
    <row r="24" spans="1:8" s="10" customFormat="1" ht="11.25" customHeight="1">
      <c r="A24" s="30" t="s">
        <v>26</v>
      </c>
      <c r="B24" s="33">
        <f aca="true" t="shared" si="3" ref="B24:H24">SUM(B25:B29)</f>
        <v>31007122.65</v>
      </c>
      <c r="C24" s="33">
        <f t="shared" si="3"/>
        <v>33538672.19</v>
      </c>
      <c r="D24" s="11">
        <f t="shared" si="3"/>
        <v>33148598.240000002</v>
      </c>
      <c r="E24" s="33">
        <f t="shared" si="3"/>
        <v>32132720.339999996</v>
      </c>
      <c r="F24" s="33">
        <f t="shared" si="3"/>
        <v>34104561.050000004</v>
      </c>
      <c r="G24" s="33">
        <f t="shared" si="3"/>
        <v>33318855.45</v>
      </c>
      <c r="H24" s="33">
        <f t="shared" si="3"/>
        <v>43128287.44</v>
      </c>
    </row>
    <row r="25" spans="1:8" ht="11.25" customHeight="1">
      <c r="A25" s="31" t="s">
        <v>27</v>
      </c>
      <c r="B25" s="39">
        <v>15285.08</v>
      </c>
      <c r="C25" s="39">
        <v>90788.37</v>
      </c>
      <c r="D25" s="39">
        <v>71455.27</v>
      </c>
      <c r="E25" s="39">
        <v>54295.83</v>
      </c>
      <c r="F25" s="39">
        <v>17552.86</v>
      </c>
      <c r="G25" s="39">
        <v>64049.97</v>
      </c>
      <c r="H25" s="39">
        <v>63258.23</v>
      </c>
    </row>
    <row r="26" spans="1:8" ht="11.25" customHeight="1">
      <c r="A26" s="31" t="s">
        <v>28</v>
      </c>
      <c r="B26" s="13">
        <v>0</v>
      </c>
      <c r="C26" s="13">
        <v>0</v>
      </c>
      <c r="D26" s="12">
        <v>0</v>
      </c>
      <c r="E26" s="13">
        <v>0</v>
      </c>
      <c r="F26" s="13">
        <v>0</v>
      </c>
      <c r="G26" s="13">
        <v>0</v>
      </c>
      <c r="H26" s="13">
        <v>0</v>
      </c>
    </row>
    <row r="27" spans="1:8" ht="11.25" customHeight="1">
      <c r="A27" s="31" t="s">
        <v>29</v>
      </c>
      <c r="B27" s="39">
        <v>842399.38</v>
      </c>
      <c r="C27" s="39">
        <v>3140681.02</v>
      </c>
      <c r="D27" s="39">
        <v>2819990.16</v>
      </c>
      <c r="E27" s="39">
        <v>478265.5</v>
      </c>
      <c r="F27" s="39">
        <v>438502.03</v>
      </c>
      <c r="G27" s="39">
        <v>428685.36</v>
      </c>
      <c r="H27" s="39">
        <v>10097230.45</v>
      </c>
    </row>
    <row r="28" spans="1:8" ht="11.25" customHeight="1">
      <c r="A28" s="31" t="s">
        <v>30</v>
      </c>
      <c r="B28" s="39">
        <v>18141510.84</v>
      </c>
      <c r="C28" s="39">
        <v>18175091.62</v>
      </c>
      <c r="D28" s="39">
        <v>18225412.32</v>
      </c>
      <c r="E28" s="39">
        <v>19824659</v>
      </c>
      <c r="F28" s="39">
        <v>21974531.92</v>
      </c>
      <c r="G28" s="39">
        <v>21096658.92</v>
      </c>
      <c r="H28" s="39">
        <v>21183084.37</v>
      </c>
    </row>
    <row r="29" spans="1:8" ht="11.25" customHeight="1">
      <c r="A29" s="31" t="s">
        <v>31</v>
      </c>
      <c r="B29" s="40">
        <v>12007927.35</v>
      </c>
      <c r="C29" s="40">
        <v>12132111.18</v>
      </c>
      <c r="D29" s="40">
        <v>12031740.49</v>
      </c>
      <c r="E29" s="40">
        <v>11775500.01</v>
      </c>
      <c r="F29" s="40">
        <v>11673974.24</v>
      </c>
      <c r="G29" s="40">
        <v>11729461.2</v>
      </c>
      <c r="H29" s="40">
        <v>11784714.39</v>
      </c>
    </row>
    <row r="30" spans="1:8" s="10" customFormat="1" ht="11.25" customHeight="1">
      <c r="A30" s="22" t="s">
        <v>32</v>
      </c>
      <c r="B30" s="34">
        <f aca="true" t="shared" si="4" ref="B30:H30">B14-B24</f>
        <v>55253138.10999999</v>
      </c>
      <c r="C30" s="34">
        <f t="shared" si="4"/>
        <v>59571857.70999999</v>
      </c>
      <c r="D30" s="34">
        <f t="shared" si="4"/>
        <v>56972046.12</v>
      </c>
      <c r="E30" s="34">
        <f t="shared" si="4"/>
        <v>51025887.85</v>
      </c>
      <c r="F30" s="34">
        <f t="shared" si="4"/>
        <v>48220859.029999994</v>
      </c>
      <c r="G30" s="34">
        <f t="shared" si="4"/>
        <v>49771398.870000005</v>
      </c>
      <c r="H30" s="14">
        <f t="shared" si="4"/>
        <v>51590498.379999995</v>
      </c>
    </row>
    <row r="31" spans="1:8" s="10" customFormat="1" ht="11.25" customHeight="1">
      <c r="A31" s="20"/>
      <c r="B31" s="21"/>
      <c r="C31" s="21"/>
      <c r="D31" s="21"/>
      <c r="E31" s="21"/>
      <c r="F31" s="21"/>
      <c r="G31" s="21"/>
      <c r="H31" s="21"/>
    </row>
    <row r="32" spans="1:8" s="10" customFormat="1" ht="11.25" customHeight="1">
      <c r="A32" s="3"/>
      <c r="B32" s="115"/>
      <c r="C32" s="116"/>
      <c r="D32" s="116"/>
      <c r="E32" s="116"/>
      <c r="F32" s="116"/>
      <c r="G32" s="116"/>
      <c r="H32" s="117"/>
    </row>
    <row r="33" spans="1:8" s="10" customFormat="1" ht="11.25" customHeight="1">
      <c r="A33" s="4"/>
      <c r="B33" s="118"/>
      <c r="C33" s="119"/>
      <c r="D33" s="119"/>
      <c r="E33" s="119"/>
      <c r="F33" s="119"/>
      <c r="G33" s="119"/>
      <c r="H33" s="120"/>
    </row>
    <row r="34" spans="1:8" s="10" customFormat="1" ht="11.25" customHeight="1">
      <c r="A34" s="4" t="s">
        <v>7</v>
      </c>
      <c r="B34" s="121"/>
      <c r="C34" s="122"/>
      <c r="D34" s="122"/>
      <c r="E34" s="122"/>
      <c r="F34" s="122"/>
      <c r="G34" s="123"/>
      <c r="H34" s="49" t="s">
        <v>47</v>
      </c>
    </row>
    <row r="35" spans="1:8" s="10" customFormat="1" ht="11.25" customHeight="1">
      <c r="A35" s="4"/>
      <c r="B35" s="89" t="s">
        <v>59</v>
      </c>
      <c r="C35" s="89" t="s">
        <v>62</v>
      </c>
      <c r="D35" s="89" t="s">
        <v>63</v>
      </c>
      <c r="E35" s="89" t="s">
        <v>64</v>
      </c>
      <c r="F35" s="89" t="s">
        <v>65</v>
      </c>
      <c r="G35" s="5" t="s">
        <v>9</v>
      </c>
      <c r="H35" s="50" t="s">
        <v>48</v>
      </c>
    </row>
    <row r="36" spans="1:8" s="10" customFormat="1" ht="11.25" customHeight="1">
      <c r="A36" s="4"/>
      <c r="B36" s="90"/>
      <c r="C36" s="90"/>
      <c r="D36" s="90"/>
      <c r="E36" s="90"/>
      <c r="F36" s="90"/>
      <c r="G36" s="6" t="s">
        <v>10</v>
      </c>
      <c r="H36" s="50" t="s">
        <v>11</v>
      </c>
    </row>
    <row r="37" spans="1:8" s="10" customFormat="1" ht="11.25" customHeight="1">
      <c r="A37" s="4"/>
      <c r="B37" s="90"/>
      <c r="C37" s="90"/>
      <c r="D37" s="90"/>
      <c r="E37" s="90"/>
      <c r="F37" s="90"/>
      <c r="G37" s="6" t="s">
        <v>12</v>
      </c>
      <c r="H37" s="51" t="s">
        <v>13</v>
      </c>
    </row>
    <row r="38" spans="1:8" s="10" customFormat="1" ht="11.25" customHeight="1">
      <c r="A38" s="7"/>
      <c r="B38" s="90"/>
      <c r="C38" s="90"/>
      <c r="D38" s="90"/>
      <c r="E38" s="90"/>
      <c r="F38" s="90"/>
      <c r="G38" s="8" t="s">
        <v>14</v>
      </c>
      <c r="H38" s="52" t="s">
        <v>15</v>
      </c>
    </row>
    <row r="39" spans="1:8" s="10" customFormat="1" ht="11.25" customHeight="1">
      <c r="A39" s="26" t="s">
        <v>16</v>
      </c>
      <c r="B39" s="32">
        <f>B40+B44+B48</f>
        <v>93205451</v>
      </c>
      <c r="C39" s="32">
        <f>C40+C44+C48</f>
        <v>92731016.60000001</v>
      </c>
      <c r="D39" s="32">
        <f>D40+D44+D48</f>
        <v>91355317.22999999</v>
      </c>
      <c r="E39" s="32">
        <f>E40+E44+E48</f>
        <v>100500880.21000001</v>
      </c>
      <c r="F39" s="32">
        <f>F40+F44+F48</f>
        <v>107516103.56</v>
      </c>
      <c r="G39" s="35">
        <f>G40+G44</f>
        <v>1098093272.03</v>
      </c>
      <c r="H39" s="9">
        <f>H40+H44+H48</f>
        <v>823486.23</v>
      </c>
    </row>
    <row r="40" spans="1:8" s="10" customFormat="1" ht="11.25" customHeight="1">
      <c r="A40" s="27" t="s">
        <v>17</v>
      </c>
      <c r="B40" s="33">
        <f>SUM(B41:B43)</f>
        <v>79350434.94</v>
      </c>
      <c r="C40" s="33">
        <f>SUM(C41:C43)</f>
        <v>78897538.37</v>
      </c>
      <c r="D40" s="33">
        <f>SUM(D41:D43)</f>
        <v>77549644.52</v>
      </c>
      <c r="E40" s="33">
        <f>SUM(E41:E43)</f>
        <v>86722614.31</v>
      </c>
      <c r="F40" s="33">
        <f>SUM(F41:F43)</f>
        <v>92458023.06</v>
      </c>
      <c r="G40" s="36">
        <f>G41+G42</f>
        <v>933564092.31</v>
      </c>
      <c r="H40" s="11">
        <f>SUM(H41:H43)</f>
        <v>823486.23</v>
      </c>
    </row>
    <row r="41" spans="1:8" s="10" customFormat="1" ht="11.25" customHeight="1">
      <c r="A41" s="28" t="s">
        <v>18</v>
      </c>
      <c r="B41" s="39">
        <v>60821798.89</v>
      </c>
      <c r="C41" s="39">
        <v>60279140.18</v>
      </c>
      <c r="D41" s="39">
        <v>59724536.83</v>
      </c>
      <c r="E41" s="39">
        <v>63491604.55</v>
      </c>
      <c r="F41" s="39">
        <v>70895683.5</v>
      </c>
      <c r="G41" s="37">
        <f>B16+C16+D16+E16+F16+G16+H16+B41+C41+D41+E41+F41</f>
        <v>711626043.5799999</v>
      </c>
      <c r="H41" s="12">
        <v>823486.23</v>
      </c>
    </row>
    <row r="42" spans="1:8" s="10" customFormat="1" ht="11.25" customHeight="1">
      <c r="A42" s="28" t="s">
        <v>19</v>
      </c>
      <c r="B42" s="39">
        <v>18528636.05</v>
      </c>
      <c r="C42" s="39">
        <v>18618398.19</v>
      </c>
      <c r="D42" s="39">
        <v>17825107.69</v>
      </c>
      <c r="E42" s="39">
        <v>23231009.76</v>
      </c>
      <c r="F42" s="39">
        <v>21562339.56</v>
      </c>
      <c r="G42" s="37">
        <f>B17+C17+D17+E17+F17+G17+H17+B42+C42+D42+E42+F42</f>
        <v>221938048.73</v>
      </c>
      <c r="H42" s="12">
        <v>0</v>
      </c>
    </row>
    <row r="43" spans="1:8" s="10" customFormat="1" ht="11.25" customHeight="1">
      <c r="A43" s="28" t="s">
        <v>20</v>
      </c>
      <c r="B43" s="13">
        <v>0</v>
      </c>
      <c r="C43" s="13">
        <v>0</v>
      </c>
      <c r="D43" s="13">
        <v>0</v>
      </c>
      <c r="E43" s="13">
        <v>0</v>
      </c>
      <c r="F43" s="13">
        <v>0</v>
      </c>
      <c r="G43" s="37">
        <f>B18+C18+D18+E18+F18+G18+H18+B43+C43+D43+E43+F43</f>
        <v>0</v>
      </c>
      <c r="H43" s="12">
        <v>0</v>
      </c>
    </row>
    <row r="44" spans="1:8" s="10" customFormat="1" ht="11.25" customHeight="1">
      <c r="A44" s="27" t="s">
        <v>21</v>
      </c>
      <c r="B44" s="33">
        <f aca="true" t="shared" si="5" ref="B44:G44">SUM(B45:B47)</f>
        <v>13855016.06</v>
      </c>
      <c r="C44" s="33">
        <f t="shared" si="5"/>
        <v>13833478.23</v>
      </c>
      <c r="D44" s="33">
        <f t="shared" si="5"/>
        <v>13805672.709999999</v>
      </c>
      <c r="E44" s="33">
        <f t="shared" si="5"/>
        <v>13778265.899999999</v>
      </c>
      <c r="F44" s="33">
        <f t="shared" si="5"/>
        <v>15058080.5</v>
      </c>
      <c r="G44" s="36">
        <f t="shared" si="5"/>
        <v>164529179.71999997</v>
      </c>
      <c r="H44" s="11">
        <f>SUM(H46:H48)</f>
        <v>0</v>
      </c>
    </row>
    <row r="45" spans="1:8" s="10" customFormat="1" ht="11.25" customHeight="1">
      <c r="A45" s="28" t="s">
        <v>22</v>
      </c>
      <c r="B45" s="39">
        <v>13517897.58</v>
      </c>
      <c r="C45" s="39">
        <v>13503602.66</v>
      </c>
      <c r="D45" s="39">
        <v>13480451.95</v>
      </c>
      <c r="E45" s="39">
        <v>13452426.12</v>
      </c>
      <c r="F45" s="39">
        <v>14265970.41</v>
      </c>
      <c r="G45" s="37">
        <f>B20+C20+D20+E20+F20+G20+H20+B45+C45+D45+E45+F45</f>
        <v>160884065.82999998</v>
      </c>
      <c r="H45" s="12">
        <v>0</v>
      </c>
    </row>
    <row r="46" spans="1:8" s="10" customFormat="1" ht="11.25" customHeight="1">
      <c r="A46" s="28" t="s">
        <v>23</v>
      </c>
      <c r="B46" s="39">
        <v>337118.48</v>
      </c>
      <c r="C46" s="39">
        <v>329875.57</v>
      </c>
      <c r="D46" s="39">
        <v>325220.76</v>
      </c>
      <c r="E46" s="39">
        <v>325839.78</v>
      </c>
      <c r="F46" s="39">
        <v>792110.09</v>
      </c>
      <c r="G46" s="37">
        <f>B21+C21+D21+E21+F21+G21+H21+B46+C46+D46+E46+F46</f>
        <v>3645113.8899999997</v>
      </c>
      <c r="H46" s="12">
        <v>0</v>
      </c>
    </row>
    <row r="47" spans="1:8" s="10" customFormat="1" ht="11.25" customHeight="1">
      <c r="A47" s="28" t="s">
        <v>24</v>
      </c>
      <c r="B47" s="13">
        <v>0</v>
      </c>
      <c r="C47" s="13">
        <v>0</v>
      </c>
      <c r="D47" s="13">
        <v>0</v>
      </c>
      <c r="E47" s="13">
        <v>0</v>
      </c>
      <c r="F47" s="13">
        <v>0</v>
      </c>
      <c r="G47" s="37">
        <f>B22+C22+D22+E22+F22+G22+H22+B47+C47+D47+E47+F47</f>
        <v>0</v>
      </c>
      <c r="H47" s="12">
        <v>0</v>
      </c>
    </row>
    <row r="48" spans="1:8" s="10" customFormat="1" ht="11.25" customHeight="1">
      <c r="A48" s="29" t="s">
        <v>25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37">
        <f>B23+C23+D23+E23+F23+G23+H23+B48+C48+D48+E48+F48</f>
        <v>0</v>
      </c>
      <c r="H48" s="12">
        <v>0</v>
      </c>
    </row>
    <row r="49" spans="1:8" s="10" customFormat="1" ht="11.25" customHeight="1">
      <c r="A49" s="30" t="s">
        <v>26</v>
      </c>
      <c r="B49" s="33">
        <f aca="true" t="shared" si="6" ref="B49:H49">SUM(B50:B54)</f>
        <v>42339926.29000001</v>
      </c>
      <c r="C49" s="33">
        <f t="shared" si="6"/>
        <v>42163838.88</v>
      </c>
      <c r="D49" s="33">
        <f t="shared" si="6"/>
        <v>41421480.33</v>
      </c>
      <c r="E49" s="33">
        <f t="shared" si="6"/>
        <v>49037484.349999994</v>
      </c>
      <c r="F49" s="33">
        <f t="shared" si="6"/>
        <v>74666892.50999999</v>
      </c>
      <c r="G49" s="36">
        <f t="shared" si="6"/>
        <v>490008439.72</v>
      </c>
      <c r="H49" s="11">
        <f t="shared" si="6"/>
        <v>0</v>
      </c>
    </row>
    <row r="50" spans="1:8" s="10" customFormat="1" ht="11.25" customHeight="1">
      <c r="A50" s="31" t="s">
        <v>27</v>
      </c>
      <c r="B50" s="39">
        <v>25742.27</v>
      </c>
      <c r="C50" s="39">
        <v>93714.65</v>
      </c>
      <c r="D50" s="39">
        <v>6467.87</v>
      </c>
      <c r="E50" s="39">
        <v>122644.27</v>
      </c>
      <c r="F50" s="39">
        <v>14218.09</v>
      </c>
      <c r="G50" s="37">
        <f>B25+C25+D25+E25+F25+G25+H25+B50+C50+D50+E50+F50</f>
        <v>639472.76</v>
      </c>
      <c r="H50" s="12">
        <v>0</v>
      </c>
    </row>
    <row r="51" spans="1:8" s="10" customFormat="1" ht="11.25" customHeight="1">
      <c r="A51" s="31" t="s">
        <v>28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37">
        <v>0</v>
      </c>
      <c r="H51" s="12">
        <v>0</v>
      </c>
    </row>
    <row r="52" spans="1:8" s="10" customFormat="1" ht="11.25" customHeight="1">
      <c r="A52" s="31" t="s">
        <v>29</v>
      </c>
      <c r="B52" s="39">
        <v>9606872.33</v>
      </c>
      <c r="C52" s="39">
        <v>9197067.96</v>
      </c>
      <c r="D52" s="39">
        <v>8611067.17</v>
      </c>
      <c r="E52" s="39">
        <v>11361964.9</v>
      </c>
      <c r="F52" s="39">
        <v>20619698.86</v>
      </c>
      <c r="G52" s="37">
        <f>B27+C27+D27+E27+F27+G27+H27+B52+C52+D52+E52+F52</f>
        <v>77642425.12</v>
      </c>
      <c r="H52" s="12">
        <v>0</v>
      </c>
    </row>
    <row r="53" spans="1:8" s="10" customFormat="1" ht="11.25" customHeight="1">
      <c r="A53" s="31" t="s">
        <v>30</v>
      </c>
      <c r="B53" s="39">
        <v>21010840.21</v>
      </c>
      <c r="C53" s="39">
        <v>21095022.34</v>
      </c>
      <c r="D53" s="39">
        <v>21114024.62</v>
      </c>
      <c r="E53" s="39">
        <v>25603756.74</v>
      </c>
      <c r="F53" s="39">
        <v>32119276.74</v>
      </c>
      <c r="G53" s="37">
        <f>B28+C28+D28+E28+F28+G28+H28+B53+C53+D53+E53+F53</f>
        <v>259563869.64000005</v>
      </c>
      <c r="H53" s="12">
        <v>0</v>
      </c>
    </row>
    <row r="54" spans="1:8" s="10" customFormat="1" ht="11.25" customHeight="1">
      <c r="A54" s="31" t="s">
        <v>31</v>
      </c>
      <c r="B54" s="40">
        <v>11696471.48</v>
      </c>
      <c r="C54" s="40">
        <v>11778033.93</v>
      </c>
      <c r="D54" s="40">
        <v>11689920.67</v>
      </c>
      <c r="E54" s="40">
        <v>11949118.44</v>
      </c>
      <c r="F54" s="40">
        <v>21913698.82</v>
      </c>
      <c r="G54" s="37">
        <f>B29+C29+D29+E29+F29+G29+H29+B54+C54+D54+E54+F54</f>
        <v>152162672.20000002</v>
      </c>
      <c r="H54" s="12">
        <f>'[1]MP Emp'!$C$236</f>
        <v>0</v>
      </c>
    </row>
    <row r="55" spans="1:8" s="10" customFormat="1" ht="11.25" customHeight="1">
      <c r="A55" s="22" t="s">
        <v>32</v>
      </c>
      <c r="B55" s="34">
        <f aca="true" t="shared" si="7" ref="B55:H55">B39-B49</f>
        <v>50865524.70999999</v>
      </c>
      <c r="C55" s="34">
        <f t="shared" si="7"/>
        <v>50567177.720000006</v>
      </c>
      <c r="D55" s="34">
        <f t="shared" si="7"/>
        <v>49933836.89999999</v>
      </c>
      <c r="E55" s="34">
        <f t="shared" si="7"/>
        <v>51463395.860000014</v>
      </c>
      <c r="F55" s="34">
        <f t="shared" si="7"/>
        <v>32849211.050000012</v>
      </c>
      <c r="G55" s="38">
        <f t="shared" si="7"/>
        <v>608084832.31</v>
      </c>
      <c r="H55" s="14">
        <f t="shared" si="7"/>
        <v>823486.23</v>
      </c>
    </row>
    <row r="56" spans="1:8" s="47" customFormat="1" ht="11.25" customHeight="1">
      <c r="A56" s="20"/>
      <c r="B56" s="21"/>
      <c r="C56" s="21"/>
      <c r="D56" s="21"/>
      <c r="E56" s="21"/>
      <c r="F56" s="21"/>
      <c r="G56" s="21"/>
      <c r="H56" s="21"/>
    </row>
    <row r="57" spans="1:8" s="47" customFormat="1" ht="11.25" customHeight="1">
      <c r="A57" s="20"/>
      <c r="B57" s="21"/>
      <c r="C57" s="21"/>
      <c r="D57" s="21"/>
      <c r="E57" s="21"/>
      <c r="F57" s="21"/>
      <c r="G57" s="21"/>
      <c r="H57" s="21"/>
    </row>
    <row r="58" spans="1:8" s="48" customFormat="1" ht="11.25" customHeight="1">
      <c r="A58" s="124"/>
      <c r="B58" s="124"/>
      <c r="C58" s="124"/>
      <c r="D58" s="124"/>
      <c r="E58" s="124"/>
      <c r="F58" s="124"/>
      <c r="G58" s="124"/>
      <c r="H58" s="124"/>
    </row>
    <row r="59" spans="1:8" ht="11.25" customHeight="1">
      <c r="A59" s="131" t="s">
        <v>33</v>
      </c>
      <c r="B59" s="131"/>
      <c r="C59" s="131"/>
      <c r="D59" s="131"/>
      <c r="E59" s="103" t="s">
        <v>34</v>
      </c>
      <c r="F59" s="94"/>
      <c r="G59" s="100" t="s">
        <v>46</v>
      </c>
      <c r="H59" s="94"/>
    </row>
    <row r="60" spans="1:8" ht="11.25" customHeight="1">
      <c r="A60" s="107" t="s">
        <v>35</v>
      </c>
      <c r="B60" s="107"/>
      <c r="C60" s="107"/>
      <c r="D60" s="107"/>
      <c r="E60" s="105">
        <v>42073517608.88</v>
      </c>
      <c r="F60" s="106"/>
      <c r="G60" s="108"/>
      <c r="H60" s="109"/>
    </row>
    <row r="61" spans="1:8" ht="11.25" customHeight="1">
      <c r="A61" s="107" t="s">
        <v>36</v>
      </c>
      <c r="B61" s="107"/>
      <c r="C61" s="107"/>
      <c r="D61" s="107"/>
      <c r="E61" s="105">
        <v>26727240</v>
      </c>
      <c r="F61" s="106"/>
      <c r="G61" s="108"/>
      <c r="H61" s="109"/>
    </row>
    <row r="62" spans="1:8" ht="11.25" customHeight="1">
      <c r="A62" s="107" t="s">
        <v>55</v>
      </c>
      <c r="B62" s="107"/>
      <c r="C62" s="107"/>
      <c r="D62" s="107"/>
      <c r="E62" s="43"/>
      <c r="F62" s="44">
        <v>64498442</v>
      </c>
      <c r="G62" s="45"/>
      <c r="H62" s="46"/>
    </row>
    <row r="63" spans="1:8" ht="11.25" customHeight="1">
      <c r="A63" s="125" t="s">
        <v>37</v>
      </c>
      <c r="B63" s="126"/>
      <c r="C63" s="126"/>
      <c r="D63" s="127"/>
      <c r="E63" s="105">
        <f>E60-E61-F62</f>
        <v>41982291926.88</v>
      </c>
      <c r="F63" s="106"/>
      <c r="G63" s="108"/>
      <c r="H63" s="109"/>
    </row>
    <row r="64" spans="1:8" ht="12.75">
      <c r="A64" s="114" t="s">
        <v>38</v>
      </c>
      <c r="B64" s="114"/>
      <c r="C64" s="114"/>
      <c r="D64" s="114"/>
      <c r="E64" s="112">
        <f>G55+H55</f>
        <v>608908318.54</v>
      </c>
      <c r="F64" s="113"/>
      <c r="G64" s="93">
        <v>0.0145</v>
      </c>
      <c r="H64" s="94"/>
    </row>
    <row r="65" spans="1:12" ht="11.25" customHeight="1">
      <c r="A65" s="128" t="s">
        <v>39</v>
      </c>
      <c r="B65" s="129"/>
      <c r="C65" s="129"/>
      <c r="D65" s="130"/>
      <c r="E65" s="95">
        <v>839645838.54</v>
      </c>
      <c r="F65" s="96"/>
      <c r="G65" s="101">
        <v>0.02</v>
      </c>
      <c r="H65" s="102"/>
      <c r="L65" s="42"/>
    </row>
    <row r="66" spans="1:8" ht="11.25" customHeight="1">
      <c r="A66" s="107" t="s">
        <v>40</v>
      </c>
      <c r="B66" s="107"/>
      <c r="C66" s="107"/>
      <c r="D66" s="107"/>
      <c r="E66" s="95">
        <v>797663546.61</v>
      </c>
      <c r="F66" s="96"/>
      <c r="G66" s="101">
        <v>0.019</v>
      </c>
      <c r="H66" s="102"/>
    </row>
    <row r="67" spans="1:8" ht="11.25" customHeight="1">
      <c r="A67" s="107" t="s">
        <v>41</v>
      </c>
      <c r="B67" s="107"/>
      <c r="C67" s="107"/>
      <c r="D67" s="107"/>
      <c r="E67" s="95">
        <v>755681254.69</v>
      </c>
      <c r="F67" s="96"/>
      <c r="G67" s="101">
        <v>0.018</v>
      </c>
      <c r="H67" s="102"/>
    </row>
    <row r="68" spans="1:8" ht="12" customHeight="1">
      <c r="A68" s="16" t="s">
        <v>42</v>
      </c>
      <c r="B68" s="17"/>
      <c r="C68" s="17"/>
      <c r="D68" s="15"/>
      <c r="E68" s="15"/>
      <c r="F68" s="16"/>
      <c r="G68" s="17"/>
      <c r="H68" s="17"/>
    </row>
    <row r="69" spans="1:8" ht="12" customHeight="1">
      <c r="A69" s="16" t="s">
        <v>43</v>
      </c>
      <c r="B69" s="17"/>
      <c r="C69" s="17"/>
      <c r="D69" s="15"/>
      <c r="E69" s="15"/>
      <c r="F69" s="16"/>
      <c r="G69" s="17"/>
      <c r="H69" s="17"/>
    </row>
    <row r="70" spans="1:8" ht="21" customHeight="1">
      <c r="A70" s="91" t="s">
        <v>60</v>
      </c>
      <c r="B70" s="92"/>
      <c r="C70" s="92"/>
      <c r="D70" s="92"/>
      <c r="E70" s="92"/>
      <c r="F70" s="92"/>
      <c r="G70" s="92"/>
      <c r="H70" s="41"/>
    </row>
    <row r="71" spans="1:8" ht="12" customHeight="1">
      <c r="A71" s="104" t="s">
        <v>66</v>
      </c>
      <c r="B71" s="104"/>
      <c r="C71" s="104"/>
      <c r="D71" s="15"/>
      <c r="E71" s="15"/>
      <c r="F71" s="23"/>
      <c r="G71" s="23"/>
      <c r="H71" s="23"/>
    </row>
    <row r="72" spans="1:8" ht="12" customHeight="1">
      <c r="A72" s="104" t="s">
        <v>67</v>
      </c>
      <c r="B72" s="104"/>
      <c r="C72" s="104"/>
      <c r="D72" s="15"/>
      <c r="E72" s="15"/>
      <c r="F72" s="23"/>
      <c r="G72" s="23"/>
      <c r="H72" s="23"/>
    </row>
    <row r="73" spans="1:8" ht="24" customHeight="1">
      <c r="A73" s="110" t="s">
        <v>68</v>
      </c>
      <c r="B73" s="110"/>
      <c r="C73" s="110"/>
      <c r="D73" s="110"/>
      <c r="E73" s="110"/>
      <c r="F73" s="110"/>
      <c r="G73" s="110"/>
      <c r="H73" s="23"/>
    </row>
    <row r="74" spans="1:8" ht="24" customHeight="1">
      <c r="A74" s="110" t="s">
        <v>69</v>
      </c>
      <c r="B74" s="110"/>
      <c r="C74" s="110"/>
      <c r="D74" s="110"/>
      <c r="E74" s="110"/>
      <c r="F74" s="110"/>
      <c r="G74" s="110"/>
      <c r="H74" s="23"/>
    </row>
    <row r="75" spans="1:8" ht="12" customHeight="1">
      <c r="A75" s="110" t="s">
        <v>44</v>
      </c>
      <c r="B75" s="110"/>
      <c r="C75" s="110"/>
      <c r="D75" s="110"/>
      <c r="E75" s="110"/>
      <c r="F75" s="110"/>
      <c r="G75" s="110"/>
      <c r="H75" s="23"/>
    </row>
    <row r="76" spans="1:8" ht="24" customHeight="1">
      <c r="A76" s="111" t="s">
        <v>45</v>
      </c>
      <c r="B76" s="111"/>
      <c r="C76" s="111"/>
      <c r="D76" s="111"/>
      <c r="E76" s="111"/>
      <c r="F76" s="111"/>
      <c r="G76" s="111"/>
      <c r="H76" s="24"/>
    </row>
    <row r="77" spans="1:8" ht="21.75" customHeight="1">
      <c r="A77" s="18"/>
      <c r="B77" s="18"/>
      <c r="C77" s="18"/>
      <c r="D77" s="15"/>
      <c r="E77" s="15"/>
      <c r="F77" s="19"/>
      <c r="G77" s="19"/>
      <c r="H77" s="19"/>
    </row>
    <row r="78" spans="1:8" ht="12" customHeight="1">
      <c r="A78" s="85" t="s">
        <v>49</v>
      </c>
      <c r="B78" s="85"/>
      <c r="C78" s="85"/>
      <c r="D78" s="85"/>
      <c r="E78" s="85"/>
      <c r="F78" s="85"/>
      <c r="G78" s="85"/>
      <c r="H78" s="85"/>
    </row>
    <row r="79" spans="1:8" ht="12" customHeight="1">
      <c r="A79" s="86" t="s">
        <v>50</v>
      </c>
      <c r="B79" s="86"/>
      <c r="C79" s="86"/>
      <c r="D79" s="86"/>
      <c r="E79" s="86"/>
      <c r="F79" s="86"/>
      <c r="G79" s="86"/>
      <c r="H79" s="86"/>
    </row>
    <row r="80" spans="1:8" ht="11.25" customHeight="1">
      <c r="A80" s="15"/>
      <c r="B80" s="15"/>
      <c r="C80" s="15"/>
      <c r="D80" s="15"/>
      <c r="E80" s="15"/>
      <c r="F80" s="97"/>
      <c r="G80" s="97"/>
      <c r="H80" s="97"/>
    </row>
  </sheetData>
  <sheetProtection/>
  <mergeCells count="58">
    <mergeCell ref="A58:H58"/>
    <mergeCell ref="B7:H7"/>
    <mergeCell ref="B8:H8"/>
    <mergeCell ref="B9:H9"/>
    <mergeCell ref="A67:D67"/>
    <mergeCell ref="A63:D63"/>
    <mergeCell ref="A65:D65"/>
    <mergeCell ref="A59:D59"/>
    <mergeCell ref="A60:D60"/>
    <mergeCell ref="A61:D61"/>
    <mergeCell ref="C35:C38"/>
    <mergeCell ref="A64:D64"/>
    <mergeCell ref="A66:D66"/>
    <mergeCell ref="B32:H33"/>
    <mergeCell ref="B34:G34"/>
    <mergeCell ref="E66:F66"/>
    <mergeCell ref="D35:D38"/>
    <mergeCell ref="E35:E38"/>
    <mergeCell ref="F35:F38"/>
    <mergeCell ref="G63:H63"/>
    <mergeCell ref="G60:H60"/>
    <mergeCell ref="G61:H61"/>
    <mergeCell ref="A75:G75"/>
    <mergeCell ref="A76:G76"/>
    <mergeCell ref="G67:H67"/>
    <mergeCell ref="A5:H5"/>
    <mergeCell ref="A73:G73"/>
    <mergeCell ref="A74:G74"/>
    <mergeCell ref="B35:B38"/>
    <mergeCell ref="E63:F63"/>
    <mergeCell ref="E59:F59"/>
    <mergeCell ref="A71:C71"/>
    <mergeCell ref="A72:C72"/>
    <mergeCell ref="E60:F60"/>
    <mergeCell ref="E61:F61"/>
    <mergeCell ref="A62:D62"/>
    <mergeCell ref="E64:F64"/>
    <mergeCell ref="E67:F67"/>
    <mergeCell ref="F80:H80"/>
    <mergeCell ref="A1:H1"/>
    <mergeCell ref="A2:H2"/>
    <mergeCell ref="A3:H3"/>
    <mergeCell ref="A4:H4"/>
    <mergeCell ref="G59:H59"/>
    <mergeCell ref="G65:H65"/>
    <mergeCell ref="G66:H66"/>
    <mergeCell ref="G10:G13"/>
    <mergeCell ref="H10:H13"/>
    <mergeCell ref="A78:H78"/>
    <mergeCell ref="A79:H79"/>
    <mergeCell ref="B10:B13"/>
    <mergeCell ref="C10:C13"/>
    <mergeCell ref="D10:D13"/>
    <mergeCell ref="E10:E13"/>
    <mergeCell ref="F10:F13"/>
    <mergeCell ref="A70:G70"/>
    <mergeCell ref="G64:H64"/>
    <mergeCell ref="E65:F65"/>
  </mergeCells>
  <printOptions horizontalCentered="1"/>
  <pageMargins left="0" right="0" top="0.5905511811023623" bottom="0.3937007874015748" header="0.11811023622047245" footer="0.1181102362204724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K25" sqref="K25:K26"/>
    </sheetView>
  </sheetViews>
  <sheetFormatPr defaultColWidth="8.8515625" defaultRowHeight="15"/>
  <cols>
    <col min="1" max="1" width="53.421875" style="53" customWidth="1"/>
    <col min="2" max="2" width="13.8515625" style="53" customWidth="1"/>
    <col min="3" max="3" width="15.140625" style="57" customWidth="1"/>
    <col min="4" max="4" width="14.140625" style="57" customWidth="1"/>
    <col min="5" max="5" width="14.421875" style="57" customWidth="1"/>
    <col min="6" max="6" width="12.140625" style="57" customWidth="1"/>
    <col min="7" max="7" width="13.140625" style="57" customWidth="1"/>
    <col min="8" max="8" width="18.7109375" style="82" customWidth="1"/>
    <col min="9" max="9" width="17.140625" style="82" customWidth="1"/>
    <col min="10" max="10" width="15.7109375" style="53" customWidth="1"/>
    <col min="11" max="11" width="18.57421875" style="53" customWidth="1"/>
    <col min="12" max="16384" width="8.8515625" style="53" customWidth="1"/>
  </cols>
  <sheetData>
    <row r="1" spans="1:11" ht="15">
      <c r="A1" s="143" t="s">
        <v>70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15">
      <c r="A2" s="143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ht="15">
      <c r="A3" s="144" t="s">
        <v>71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</row>
    <row r="4" spans="1:11" ht="15">
      <c r="A4" s="145" t="s">
        <v>72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</row>
    <row r="5" spans="1:10" ht="15">
      <c r="A5" s="54"/>
      <c r="B5" s="54"/>
      <c r="C5" s="55"/>
      <c r="D5" s="55"/>
      <c r="E5" s="55"/>
      <c r="F5" s="55"/>
      <c r="G5" s="55"/>
      <c r="H5" s="54"/>
      <c r="I5" s="54"/>
      <c r="J5" s="54"/>
    </row>
    <row r="6" spans="1:11" ht="13.5" customHeight="1">
      <c r="A6" s="56" t="s">
        <v>73</v>
      </c>
      <c r="B6" s="56"/>
      <c r="H6" s="53"/>
      <c r="I6" s="53"/>
      <c r="J6" s="58"/>
      <c r="K6" s="58" t="s">
        <v>74</v>
      </c>
    </row>
    <row r="7" spans="1:11" ht="15.75" customHeight="1">
      <c r="A7" s="146" t="s">
        <v>75</v>
      </c>
      <c r="B7" s="146" t="s">
        <v>76</v>
      </c>
      <c r="C7" s="147" t="s">
        <v>77</v>
      </c>
      <c r="D7" s="147"/>
      <c r="E7" s="147"/>
      <c r="F7" s="147"/>
      <c r="G7" s="148" t="s">
        <v>78</v>
      </c>
      <c r="H7" s="137" t="s">
        <v>79</v>
      </c>
      <c r="I7" s="137" t="s">
        <v>80</v>
      </c>
      <c r="J7" s="137" t="s">
        <v>81</v>
      </c>
      <c r="K7" s="137" t="s">
        <v>82</v>
      </c>
    </row>
    <row r="8" spans="1:11" ht="30" customHeight="1">
      <c r="A8" s="138"/>
      <c r="B8" s="146"/>
      <c r="C8" s="139" t="s">
        <v>83</v>
      </c>
      <c r="D8" s="139"/>
      <c r="E8" s="139" t="s">
        <v>84</v>
      </c>
      <c r="F8" s="139" t="s">
        <v>85</v>
      </c>
      <c r="G8" s="149"/>
      <c r="H8" s="138"/>
      <c r="I8" s="137"/>
      <c r="J8" s="138"/>
      <c r="K8" s="138"/>
    </row>
    <row r="9" spans="1:11" ht="45.75" customHeight="1">
      <c r="A9" s="138"/>
      <c r="B9" s="146"/>
      <c r="C9" s="59" t="s">
        <v>86</v>
      </c>
      <c r="D9" s="59" t="s">
        <v>87</v>
      </c>
      <c r="E9" s="139"/>
      <c r="F9" s="139"/>
      <c r="G9" s="150"/>
      <c r="H9" s="138"/>
      <c r="I9" s="137"/>
      <c r="J9" s="138"/>
      <c r="K9" s="138"/>
    </row>
    <row r="10" spans="1:11" ht="15" customHeight="1">
      <c r="A10" s="60" t="s">
        <v>88</v>
      </c>
      <c r="B10" s="61">
        <f aca="true" t="shared" si="0" ref="B10:G10">B12+B11</f>
        <v>123828522.74</v>
      </c>
      <c r="C10" s="61">
        <f t="shared" si="0"/>
        <v>189838.08</v>
      </c>
      <c r="D10" s="61">
        <f t="shared" si="0"/>
        <v>1923709.7</v>
      </c>
      <c r="E10" s="61">
        <f t="shared" si="0"/>
        <v>26494495.43</v>
      </c>
      <c r="F10" s="61">
        <f t="shared" si="0"/>
        <v>11137950.29</v>
      </c>
      <c r="G10" s="61">
        <f t="shared" si="0"/>
        <v>0</v>
      </c>
      <c r="H10" s="61">
        <f>B10-(C10+D10+E10+F10)-G10</f>
        <v>84082529.24</v>
      </c>
      <c r="I10" s="61">
        <f>I12+I11</f>
        <v>75826802.43</v>
      </c>
      <c r="J10" s="62">
        <f>J9</f>
        <v>0</v>
      </c>
      <c r="K10" s="63">
        <f>H10-I10</f>
        <v>8255726.8099999875</v>
      </c>
    </row>
    <row r="11" spans="1:11" ht="15" customHeight="1">
      <c r="A11" s="64" t="s">
        <v>89</v>
      </c>
      <c r="B11" s="65">
        <v>123828522.74</v>
      </c>
      <c r="C11" s="66">
        <v>189838.08</v>
      </c>
      <c r="D11" s="66">
        <v>1923709.7</v>
      </c>
      <c r="E11" s="67">
        <v>26494495.43</v>
      </c>
      <c r="F11" s="67">
        <v>11137950.29</v>
      </c>
      <c r="G11" s="61">
        <f>G14+G12</f>
        <v>0</v>
      </c>
      <c r="H11" s="61">
        <f>B11-(C11+D11+E11+F11)-G11</f>
        <v>84082529.24</v>
      </c>
      <c r="I11" s="68">
        <v>75826802.43</v>
      </c>
      <c r="J11" s="69">
        <v>0</v>
      </c>
      <c r="K11" s="63">
        <f>H11-I11</f>
        <v>8255726.8099999875</v>
      </c>
    </row>
    <row r="12" spans="1:11" ht="15" customHeight="1">
      <c r="A12" s="70" t="s">
        <v>90</v>
      </c>
      <c r="B12" s="71">
        <v>0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61">
        <f aca="true" t="shared" si="1" ref="H12:H24">B12-(C12+D12+E12+F12)-G12</f>
        <v>0</v>
      </c>
      <c r="I12" s="69">
        <v>0</v>
      </c>
      <c r="J12" s="69">
        <v>0</v>
      </c>
      <c r="K12" s="69">
        <v>0</v>
      </c>
    </row>
    <row r="13" spans="1:11" ht="15" customHeight="1">
      <c r="A13" s="60" t="s">
        <v>91</v>
      </c>
      <c r="B13" s="68">
        <f>SUM(B14:B24)</f>
        <v>98008942.94</v>
      </c>
      <c r="C13" s="68">
        <f aca="true" t="shared" si="2" ref="C13:I13">SUM(C14:C24)</f>
        <v>1731.44</v>
      </c>
      <c r="D13" s="68">
        <f>SUM(D14:D24)</f>
        <v>0</v>
      </c>
      <c r="E13" s="68">
        <f t="shared" si="2"/>
        <v>51872.94</v>
      </c>
      <c r="F13" s="68">
        <f t="shared" si="2"/>
        <v>0</v>
      </c>
      <c r="G13" s="68">
        <f t="shared" si="2"/>
        <v>0</v>
      </c>
      <c r="H13" s="61">
        <f t="shared" si="1"/>
        <v>97955338.56</v>
      </c>
      <c r="I13" s="68">
        <f t="shared" si="2"/>
        <v>863538.43</v>
      </c>
      <c r="J13" s="69"/>
      <c r="K13" s="63">
        <f>H13-I13</f>
        <v>97091800.13</v>
      </c>
    </row>
    <row r="14" spans="1:11" ht="15" customHeight="1">
      <c r="A14" s="72" t="s">
        <v>92</v>
      </c>
      <c r="B14" s="71">
        <v>0</v>
      </c>
      <c r="C14" s="73">
        <v>0</v>
      </c>
      <c r="D14" s="71">
        <v>0</v>
      </c>
      <c r="E14" s="71">
        <v>0</v>
      </c>
      <c r="F14" s="74">
        <v>0</v>
      </c>
      <c r="G14" s="74">
        <v>0</v>
      </c>
      <c r="H14" s="74">
        <v>0</v>
      </c>
      <c r="I14" s="74">
        <v>0</v>
      </c>
      <c r="J14" s="75">
        <v>0</v>
      </c>
      <c r="K14" s="63">
        <f aca="true" t="shared" si="3" ref="K14:K25">H14-I14</f>
        <v>0</v>
      </c>
    </row>
    <row r="15" spans="1:11" ht="15">
      <c r="A15" s="72" t="s">
        <v>93</v>
      </c>
      <c r="B15" s="71">
        <v>0</v>
      </c>
      <c r="C15" s="73">
        <v>0</v>
      </c>
      <c r="D15" s="73">
        <v>0</v>
      </c>
      <c r="E15" s="76">
        <v>0</v>
      </c>
      <c r="F15" s="74">
        <v>0</v>
      </c>
      <c r="G15" s="74">
        <v>0</v>
      </c>
      <c r="H15" s="74">
        <v>0</v>
      </c>
      <c r="I15" s="74">
        <v>0</v>
      </c>
      <c r="J15" s="75">
        <v>0</v>
      </c>
      <c r="K15" s="63">
        <f t="shared" si="3"/>
        <v>0</v>
      </c>
    </row>
    <row r="16" spans="1:11" ht="15">
      <c r="A16" s="72" t="s">
        <v>94</v>
      </c>
      <c r="B16" s="71"/>
      <c r="C16" s="73">
        <v>0</v>
      </c>
      <c r="D16" s="71">
        <v>0</v>
      </c>
      <c r="E16" s="76"/>
      <c r="F16" s="74">
        <v>0</v>
      </c>
      <c r="G16" s="74">
        <v>0</v>
      </c>
      <c r="H16" s="61">
        <f t="shared" si="1"/>
        <v>0</v>
      </c>
      <c r="I16" s="74">
        <v>0</v>
      </c>
      <c r="J16" s="75">
        <v>0</v>
      </c>
      <c r="K16" s="63">
        <f t="shared" si="3"/>
        <v>0</v>
      </c>
    </row>
    <row r="17" spans="1:11" ht="15">
      <c r="A17" s="77" t="s">
        <v>95</v>
      </c>
      <c r="B17" s="71">
        <v>0</v>
      </c>
      <c r="C17" s="73">
        <v>0</v>
      </c>
      <c r="D17" s="73">
        <v>0</v>
      </c>
      <c r="E17" s="76">
        <v>0</v>
      </c>
      <c r="F17" s="74">
        <v>0</v>
      </c>
      <c r="G17" s="74">
        <v>0</v>
      </c>
      <c r="H17" s="61">
        <f t="shared" si="1"/>
        <v>0</v>
      </c>
      <c r="I17" s="74">
        <v>0</v>
      </c>
      <c r="J17" s="75">
        <v>0</v>
      </c>
      <c r="K17" s="63">
        <f t="shared" si="3"/>
        <v>0</v>
      </c>
    </row>
    <row r="18" spans="1:11" ht="15">
      <c r="A18" s="72" t="s">
        <v>96</v>
      </c>
      <c r="B18" s="71">
        <v>0</v>
      </c>
      <c r="C18" s="73">
        <v>0</v>
      </c>
      <c r="D18" s="73">
        <v>0</v>
      </c>
      <c r="E18" s="76">
        <v>0</v>
      </c>
      <c r="F18" s="74">
        <v>0</v>
      </c>
      <c r="G18" s="74">
        <v>0</v>
      </c>
      <c r="H18" s="61">
        <f t="shared" si="1"/>
        <v>0</v>
      </c>
      <c r="I18" s="74">
        <v>0</v>
      </c>
      <c r="J18" s="75">
        <v>0</v>
      </c>
      <c r="K18" s="63">
        <f t="shared" si="3"/>
        <v>0</v>
      </c>
    </row>
    <row r="19" spans="1:11" ht="15">
      <c r="A19" s="72" t="s">
        <v>97</v>
      </c>
      <c r="B19" s="71">
        <v>0</v>
      </c>
      <c r="C19" s="73">
        <v>0</v>
      </c>
      <c r="D19" s="73">
        <v>0</v>
      </c>
      <c r="E19" s="76">
        <v>0</v>
      </c>
      <c r="F19" s="74">
        <v>0</v>
      </c>
      <c r="G19" s="74">
        <v>0</v>
      </c>
      <c r="H19" s="61">
        <f t="shared" si="1"/>
        <v>0</v>
      </c>
      <c r="I19" s="74">
        <v>0</v>
      </c>
      <c r="J19" s="75">
        <v>0</v>
      </c>
      <c r="K19" s="63">
        <f t="shared" si="3"/>
        <v>0</v>
      </c>
    </row>
    <row r="20" spans="1:11" ht="15">
      <c r="A20" s="72" t="s">
        <v>98</v>
      </c>
      <c r="B20" s="71">
        <v>0</v>
      </c>
      <c r="C20" s="73">
        <v>0</v>
      </c>
      <c r="D20" s="73">
        <v>0</v>
      </c>
      <c r="E20" s="76">
        <v>0</v>
      </c>
      <c r="F20" s="74">
        <v>0</v>
      </c>
      <c r="G20" s="74">
        <v>0</v>
      </c>
      <c r="H20" s="61">
        <f t="shared" si="1"/>
        <v>0</v>
      </c>
      <c r="I20" s="74">
        <v>0</v>
      </c>
      <c r="J20" s="75">
        <v>0</v>
      </c>
      <c r="K20" s="63">
        <f t="shared" si="3"/>
        <v>0</v>
      </c>
    </row>
    <row r="21" spans="1:11" ht="15">
      <c r="A21" s="72" t="s">
        <v>99</v>
      </c>
      <c r="B21" s="71">
        <v>0</v>
      </c>
      <c r="C21" s="73">
        <v>0</v>
      </c>
      <c r="D21" s="73">
        <v>0</v>
      </c>
      <c r="E21" s="76">
        <v>0</v>
      </c>
      <c r="F21" s="74">
        <v>0</v>
      </c>
      <c r="G21" s="74">
        <v>0</v>
      </c>
      <c r="H21" s="61">
        <f t="shared" si="1"/>
        <v>0</v>
      </c>
      <c r="I21" s="74">
        <v>0</v>
      </c>
      <c r="J21" s="75">
        <v>0</v>
      </c>
      <c r="K21" s="63">
        <f t="shared" si="3"/>
        <v>0</v>
      </c>
    </row>
    <row r="22" spans="1:11" ht="15">
      <c r="A22" s="72" t="s">
        <v>100</v>
      </c>
      <c r="B22" s="71">
        <v>0</v>
      </c>
      <c r="C22" s="73">
        <v>0</v>
      </c>
      <c r="D22" s="73">
        <v>0</v>
      </c>
      <c r="E22" s="76">
        <v>0</v>
      </c>
      <c r="F22" s="74">
        <v>0</v>
      </c>
      <c r="G22" s="74">
        <v>0</v>
      </c>
      <c r="H22" s="61">
        <f t="shared" si="1"/>
        <v>0</v>
      </c>
      <c r="I22" s="74">
        <v>0</v>
      </c>
      <c r="J22" s="75">
        <v>0</v>
      </c>
      <c r="K22" s="63">
        <f t="shared" si="3"/>
        <v>0</v>
      </c>
    </row>
    <row r="23" spans="1:11" ht="15">
      <c r="A23" s="72" t="s">
        <v>101</v>
      </c>
      <c r="B23" s="71">
        <v>0</v>
      </c>
      <c r="C23" s="73">
        <v>0</v>
      </c>
      <c r="D23" s="73">
        <v>0</v>
      </c>
      <c r="E23" s="76">
        <v>0</v>
      </c>
      <c r="F23" s="74">
        <v>0</v>
      </c>
      <c r="G23" s="74">
        <v>0</v>
      </c>
      <c r="H23" s="61">
        <f t="shared" si="1"/>
        <v>0</v>
      </c>
      <c r="I23" s="74">
        <v>0</v>
      </c>
      <c r="J23" s="75">
        <v>0</v>
      </c>
      <c r="K23" s="63">
        <f t="shared" si="3"/>
        <v>0</v>
      </c>
    </row>
    <row r="24" spans="1:11" ht="15">
      <c r="A24" s="78" t="s">
        <v>102</v>
      </c>
      <c r="B24" s="71">
        <v>98008942.94</v>
      </c>
      <c r="C24" s="73">
        <v>1731.44</v>
      </c>
      <c r="D24" s="73">
        <v>0</v>
      </c>
      <c r="E24" s="62">
        <v>51872.94</v>
      </c>
      <c r="F24" s="74">
        <v>0</v>
      </c>
      <c r="G24" s="74">
        <v>0</v>
      </c>
      <c r="H24" s="61">
        <f t="shared" si="1"/>
        <v>97955338.56</v>
      </c>
      <c r="I24" s="62">
        <v>863538.43</v>
      </c>
      <c r="J24" s="75">
        <v>0</v>
      </c>
      <c r="K24" s="63">
        <f t="shared" si="3"/>
        <v>97091800.13</v>
      </c>
    </row>
    <row r="25" spans="1:11" ht="15">
      <c r="A25" s="79" t="s">
        <v>103</v>
      </c>
      <c r="B25" s="68">
        <f>B13+B10</f>
        <v>221837465.68</v>
      </c>
      <c r="C25" s="68">
        <f aca="true" t="shared" si="4" ref="C25:J25">C13+C10</f>
        <v>191569.52</v>
      </c>
      <c r="D25" s="68">
        <f t="shared" si="4"/>
        <v>1923709.7</v>
      </c>
      <c r="E25" s="68">
        <f t="shared" si="4"/>
        <v>26546368.37</v>
      </c>
      <c r="F25" s="68">
        <f t="shared" si="4"/>
        <v>11137950.29</v>
      </c>
      <c r="G25" s="68">
        <f t="shared" si="4"/>
        <v>0</v>
      </c>
      <c r="H25" s="68">
        <f t="shared" si="4"/>
        <v>182037867.8</v>
      </c>
      <c r="I25" s="68">
        <f t="shared" si="4"/>
        <v>76690340.86000001</v>
      </c>
      <c r="J25" s="68">
        <f t="shared" si="4"/>
        <v>0</v>
      </c>
      <c r="K25" s="63">
        <f t="shared" si="3"/>
        <v>105347526.94</v>
      </c>
    </row>
    <row r="26" spans="1:7" ht="15">
      <c r="A26" s="80" t="s">
        <v>104</v>
      </c>
      <c r="B26" s="80"/>
      <c r="C26" s="81"/>
      <c r="D26" s="81"/>
      <c r="E26" s="81"/>
      <c r="F26" s="81"/>
      <c r="G26" s="81"/>
    </row>
    <row r="27" spans="1:7" ht="15">
      <c r="A27" s="83"/>
      <c r="B27" s="84"/>
      <c r="C27" s="81"/>
      <c r="D27" s="81"/>
      <c r="E27" s="81"/>
      <c r="F27" s="81"/>
      <c r="G27" s="81"/>
    </row>
    <row r="28" spans="1:7" ht="15">
      <c r="A28" s="83"/>
      <c r="B28" s="83"/>
      <c r="C28" s="81"/>
      <c r="D28" s="81"/>
      <c r="E28" s="81"/>
      <c r="F28" s="81"/>
      <c r="G28" s="81"/>
    </row>
    <row r="29" spans="1:10" ht="15" customHeight="1">
      <c r="A29" s="140" t="s">
        <v>105</v>
      </c>
      <c r="B29" s="140"/>
      <c r="C29" s="141" t="s">
        <v>106</v>
      </c>
      <c r="D29" s="141"/>
      <c r="E29" s="141"/>
      <c r="H29" s="142" t="s">
        <v>107</v>
      </c>
      <c r="I29" s="142"/>
      <c r="J29" s="142"/>
    </row>
    <row r="30" spans="1:10" ht="15" customHeight="1">
      <c r="A30" s="132" t="s">
        <v>108</v>
      </c>
      <c r="B30" s="132"/>
      <c r="C30" s="133" t="s">
        <v>109</v>
      </c>
      <c r="D30" s="133"/>
      <c r="E30" s="133"/>
      <c r="H30" s="134" t="s">
        <v>110</v>
      </c>
      <c r="I30" s="134"/>
      <c r="J30" s="134"/>
    </row>
    <row r="33" spans="3:10" ht="15">
      <c r="C33" s="135" t="s">
        <v>111</v>
      </c>
      <c r="D33" s="135"/>
      <c r="E33" s="135"/>
      <c r="F33" s="135"/>
      <c r="G33" s="135"/>
      <c r="H33" s="135"/>
      <c r="I33" s="135"/>
      <c r="J33" s="135"/>
    </row>
    <row r="34" spans="3:10" ht="15">
      <c r="C34" s="136"/>
      <c r="D34" s="136"/>
      <c r="E34" s="136"/>
      <c r="F34" s="136"/>
      <c r="G34" s="136"/>
      <c r="H34" s="136"/>
      <c r="I34" s="136"/>
      <c r="J34" s="136"/>
    </row>
  </sheetData>
  <sheetProtection/>
  <mergeCells count="23">
    <mergeCell ref="A1:K1"/>
    <mergeCell ref="A2:K2"/>
    <mergeCell ref="A3:K3"/>
    <mergeCell ref="A4:K4"/>
    <mergeCell ref="A7:A9"/>
    <mergeCell ref="B7:B9"/>
    <mergeCell ref="C7:F7"/>
    <mergeCell ref="G7:G9"/>
    <mergeCell ref="H7:H9"/>
    <mergeCell ref="I7:I9"/>
    <mergeCell ref="K7:K9"/>
    <mergeCell ref="C8:D8"/>
    <mergeCell ref="E8:E9"/>
    <mergeCell ref="F8:F9"/>
    <mergeCell ref="A29:B29"/>
    <mergeCell ref="C29:E29"/>
    <mergeCell ref="H29:J29"/>
    <mergeCell ref="A30:B30"/>
    <mergeCell ref="C30:E30"/>
    <mergeCell ref="H30:J30"/>
    <mergeCell ref="C33:J33"/>
    <mergeCell ref="C34:J34"/>
    <mergeCell ref="J7:J9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H34" sqref="H34"/>
    </sheetView>
  </sheetViews>
  <sheetFormatPr defaultColWidth="9.140625" defaultRowHeight="15"/>
  <sheetData>
    <row r="1" spans="1:11" ht="15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15">
      <c r="A2" s="152" t="s">
        <v>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</row>
    <row r="3" spans="1:11" ht="15">
      <c r="A3" s="153" t="str">
        <f>"DEMONSTRATIVO SIMPLIFICADO DO RELATÓRIO DE GESTÃO FISCAL "</f>
        <v>DEMONSTRATIVO SIMPLIFICADO DO RELATÓRIO DE GESTÃO FISCAL 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</row>
    <row r="4" spans="1:11" ht="15">
      <c r="A4" s="152" t="s">
        <v>3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</row>
    <row r="5" spans="1:11" ht="15">
      <c r="A5" s="152" t="s">
        <v>112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</row>
    <row r="6" spans="1:11" ht="15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</row>
    <row r="7" spans="1:11" ht="15.75" thickBot="1">
      <c r="A7" s="154" t="s">
        <v>113</v>
      </c>
      <c r="B7" s="154"/>
      <c r="C7" s="154"/>
      <c r="D7" s="154"/>
      <c r="E7" s="154"/>
      <c r="F7" s="154"/>
      <c r="G7" s="154"/>
      <c r="H7" s="154"/>
      <c r="I7" s="154"/>
      <c r="J7" s="155" t="s">
        <v>74</v>
      </c>
      <c r="K7" s="155"/>
    </row>
    <row r="8" spans="1:11" ht="15.75" thickBot="1">
      <c r="A8" s="156" t="s">
        <v>114</v>
      </c>
      <c r="B8" s="157"/>
      <c r="C8" s="157"/>
      <c r="D8" s="157"/>
      <c r="E8" s="157"/>
      <c r="F8" s="157"/>
      <c r="G8" s="158"/>
      <c r="H8" s="156" t="s">
        <v>34</v>
      </c>
      <c r="I8" s="157"/>
      <c r="J8" s="157"/>
      <c r="K8" s="158"/>
    </row>
    <row r="9" spans="1:11" ht="15">
      <c r="A9" s="159" t="s">
        <v>115</v>
      </c>
      <c r="B9" s="160"/>
      <c r="C9" s="160"/>
      <c r="D9" s="160"/>
      <c r="E9" s="160"/>
      <c r="F9" s="160"/>
      <c r="G9" s="161"/>
      <c r="H9" s="162">
        <v>42073517608.88</v>
      </c>
      <c r="I9" s="163"/>
      <c r="J9" s="163"/>
      <c r="K9" s="164"/>
    </row>
    <row r="10" spans="1:11" ht="15">
      <c r="A10" s="165" t="s">
        <v>116</v>
      </c>
      <c r="B10" s="166"/>
      <c r="C10" s="166"/>
      <c r="D10" s="166"/>
      <c r="E10" s="166"/>
      <c r="F10" s="166"/>
      <c r="G10" s="167"/>
      <c r="H10" s="168">
        <v>42046790368.88</v>
      </c>
      <c r="I10" s="169"/>
      <c r="J10" s="169"/>
      <c r="K10" s="170"/>
    </row>
    <row r="11" spans="1:11" ht="15.75" thickBot="1">
      <c r="A11" s="171" t="s">
        <v>117</v>
      </c>
      <c r="B11" s="172"/>
      <c r="C11" s="172"/>
      <c r="D11" s="172"/>
      <c r="E11" s="172"/>
      <c r="F11" s="172"/>
      <c r="G11" s="173"/>
      <c r="H11" s="174">
        <v>41982291926.88</v>
      </c>
      <c r="I11" s="175"/>
      <c r="J11" s="175"/>
      <c r="K11" s="176"/>
    </row>
    <row r="12" spans="1:11" ht="15.75" thickBot="1">
      <c r="A12" s="177"/>
      <c r="B12" s="177"/>
      <c r="C12" s="177"/>
      <c r="D12" s="177"/>
      <c r="E12" s="177"/>
      <c r="F12" s="177"/>
      <c r="G12" s="177"/>
      <c r="H12" s="177"/>
      <c r="I12" s="177"/>
      <c r="J12" s="178"/>
      <c r="K12" s="178"/>
    </row>
    <row r="13" spans="1:11" ht="15.75" thickBot="1">
      <c r="A13" s="179" t="s">
        <v>7</v>
      </c>
      <c r="B13" s="180"/>
      <c r="C13" s="180"/>
      <c r="D13" s="180"/>
      <c r="E13" s="180"/>
      <c r="F13" s="180"/>
      <c r="G13" s="181"/>
      <c r="H13" s="182" t="s">
        <v>34</v>
      </c>
      <c r="I13" s="182"/>
      <c r="J13" s="183" t="s">
        <v>118</v>
      </c>
      <c r="K13" s="184"/>
    </row>
    <row r="14" spans="1:11" ht="15">
      <c r="A14" s="185" t="s">
        <v>119</v>
      </c>
      <c r="B14" s="186"/>
      <c r="C14" s="186"/>
      <c r="D14" s="186"/>
      <c r="E14" s="186"/>
      <c r="F14" s="186"/>
      <c r="G14" s="154"/>
      <c r="H14" s="187">
        <v>608908318.54</v>
      </c>
      <c r="I14" s="188"/>
      <c r="J14" s="189">
        <v>0.0145</v>
      </c>
      <c r="K14" s="190"/>
    </row>
    <row r="15" spans="1:11" ht="15">
      <c r="A15" s="191" t="s">
        <v>120</v>
      </c>
      <c r="B15" s="186"/>
      <c r="C15" s="186"/>
      <c r="D15" s="186"/>
      <c r="E15" s="186"/>
      <c r="F15" s="186"/>
      <c r="G15" s="154"/>
      <c r="H15" s="192">
        <v>839645838.54</v>
      </c>
      <c r="I15" s="193"/>
      <c r="J15" s="194">
        <v>0.02</v>
      </c>
      <c r="K15" s="195"/>
    </row>
    <row r="16" spans="1:11" ht="15">
      <c r="A16" s="191" t="s">
        <v>121</v>
      </c>
      <c r="B16" s="186"/>
      <c r="C16" s="186"/>
      <c r="D16" s="186"/>
      <c r="E16" s="186"/>
      <c r="F16" s="186"/>
      <c r="G16" s="154"/>
      <c r="H16" s="192">
        <v>797663546.61</v>
      </c>
      <c r="I16" s="193"/>
      <c r="J16" s="194">
        <v>0.019</v>
      </c>
      <c r="K16" s="195"/>
    </row>
    <row r="17" spans="1:11" ht="15.75" thickBot="1">
      <c r="A17" s="191" t="s">
        <v>122</v>
      </c>
      <c r="B17" s="186"/>
      <c r="C17" s="186"/>
      <c r="D17" s="186"/>
      <c r="E17" s="186"/>
      <c r="F17" s="186"/>
      <c r="G17" s="154"/>
      <c r="H17" s="174">
        <v>755681254.69</v>
      </c>
      <c r="I17" s="176"/>
      <c r="J17" s="196">
        <v>0.018</v>
      </c>
      <c r="K17" s="197"/>
    </row>
    <row r="18" spans="1:11" ht="15.75" thickBot="1">
      <c r="A18" s="198"/>
      <c r="B18" s="199"/>
      <c r="C18" s="199"/>
      <c r="D18" s="199"/>
      <c r="E18" s="199"/>
      <c r="F18" s="199"/>
      <c r="G18" s="199"/>
      <c r="H18" s="200"/>
      <c r="I18" s="200"/>
      <c r="J18" s="199"/>
      <c r="K18" s="201"/>
    </row>
    <row r="19" spans="1:11" ht="81.75" customHeight="1" thickBot="1">
      <c r="A19" s="202" t="s">
        <v>48</v>
      </c>
      <c r="B19" s="203"/>
      <c r="C19" s="203"/>
      <c r="D19" s="203"/>
      <c r="E19" s="203"/>
      <c r="F19" s="203"/>
      <c r="G19" s="204"/>
      <c r="H19" s="205" t="s">
        <v>123</v>
      </c>
      <c r="I19" s="204"/>
      <c r="J19" s="205" t="s">
        <v>124</v>
      </c>
      <c r="K19" s="206"/>
    </row>
    <row r="20" spans="1:11" ht="15.75" thickBot="1">
      <c r="A20" s="207" t="s">
        <v>125</v>
      </c>
      <c r="B20" s="208"/>
      <c r="C20" s="208"/>
      <c r="D20" s="208"/>
      <c r="E20" s="208"/>
      <c r="F20" s="208"/>
      <c r="G20" s="209"/>
      <c r="H20" s="210">
        <v>76690340.86</v>
      </c>
      <c r="I20" s="211"/>
      <c r="J20" s="210">
        <v>105347526.94</v>
      </c>
      <c r="K20" s="212"/>
    </row>
    <row r="21" spans="1:11" ht="15">
      <c r="A21" s="80" t="s">
        <v>126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</row>
    <row r="22" spans="1:11" ht="1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</row>
    <row r="23" spans="1:11" ht="15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0"/>
    </row>
    <row r="24" spans="1:11" ht="15">
      <c r="A24" s="213" t="s">
        <v>105</v>
      </c>
      <c r="B24" s="213"/>
      <c r="C24" s="213"/>
      <c r="D24" s="213" t="s">
        <v>106</v>
      </c>
      <c r="E24" s="213"/>
      <c r="F24" s="213"/>
      <c r="G24" s="213"/>
      <c r="H24" s="213" t="s">
        <v>107</v>
      </c>
      <c r="I24" s="213"/>
      <c r="J24" s="213"/>
      <c r="K24" s="213"/>
    </row>
    <row r="25" spans="1:11" ht="12.75" customHeight="1">
      <c r="A25" s="214" t="s">
        <v>108</v>
      </c>
      <c r="B25" s="214"/>
      <c r="C25" s="214"/>
      <c r="D25" s="215" t="s">
        <v>127</v>
      </c>
      <c r="E25" s="215"/>
      <c r="F25" s="215"/>
      <c r="G25" s="215"/>
      <c r="H25" s="215" t="s">
        <v>110</v>
      </c>
      <c r="I25" s="215"/>
      <c r="J25" s="215"/>
      <c r="K25" s="215"/>
    </row>
    <row r="26" ht="12.75" customHeight="1">
      <c r="A26" s="216"/>
    </row>
    <row r="27" spans="1:11" ht="15">
      <c r="A27" s="217"/>
      <c r="B27" s="217"/>
      <c r="C27" s="217"/>
      <c r="D27" s="217"/>
      <c r="E27" s="217"/>
      <c r="F27" s="217"/>
      <c r="G27" s="217"/>
      <c r="H27" s="217"/>
      <c r="I27" s="217"/>
      <c r="J27" s="217"/>
      <c r="K27" s="217"/>
    </row>
    <row r="28" spans="1:11" ht="15">
      <c r="A28" s="218"/>
      <c r="B28" s="218"/>
      <c r="C28" s="218"/>
      <c r="D28" s="80"/>
      <c r="E28" s="80"/>
      <c r="F28" s="80"/>
      <c r="G28" s="80"/>
      <c r="H28" s="80"/>
      <c r="I28" s="80"/>
      <c r="J28" s="80"/>
      <c r="K28" s="80"/>
    </row>
    <row r="29" spans="1:10" ht="15">
      <c r="A29" s="219"/>
      <c r="B29" s="219"/>
      <c r="C29" s="219"/>
      <c r="D29" s="219"/>
      <c r="E29" s="219"/>
      <c r="F29" s="219"/>
      <c r="G29" s="219"/>
      <c r="H29" s="219"/>
      <c r="I29" s="219"/>
      <c r="J29" s="219"/>
    </row>
    <row r="30" spans="1:10" ht="15">
      <c r="A30" s="136"/>
      <c r="B30" s="136"/>
      <c r="C30" s="136"/>
      <c r="D30" s="136"/>
      <c r="E30" s="136"/>
      <c r="F30" s="136"/>
      <c r="G30" s="136"/>
      <c r="H30" s="136"/>
      <c r="I30" s="136"/>
      <c r="J30" s="136"/>
    </row>
  </sheetData>
  <sheetProtection/>
  <mergeCells count="46">
    <mergeCell ref="A29:J29"/>
    <mergeCell ref="A30:J30"/>
    <mergeCell ref="A24:C24"/>
    <mergeCell ref="D24:G24"/>
    <mergeCell ref="H24:K24"/>
    <mergeCell ref="A25:C25"/>
    <mergeCell ref="D25:G25"/>
    <mergeCell ref="H25:K25"/>
    <mergeCell ref="A19:G19"/>
    <mergeCell ref="H19:I19"/>
    <mergeCell ref="J19:K19"/>
    <mergeCell ref="A20:G20"/>
    <mergeCell ref="H20:I20"/>
    <mergeCell ref="J20:K20"/>
    <mergeCell ref="A16:G16"/>
    <mergeCell ref="H16:I16"/>
    <mergeCell ref="J16:K16"/>
    <mergeCell ref="A17:G17"/>
    <mergeCell ref="H17:I17"/>
    <mergeCell ref="J17:K17"/>
    <mergeCell ref="A14:G14"/>
    <mergeCell ref="H14:I14"/>
    <mergeCell ref="J14:K14"/>
    <mergeCell ref="A15:G15"/>
    <mergeCell ref="H15:I15"/>
    <mergeCell ref="J15:K15"/>
    <mergeCell ref="A10:G10"/>
    <mergeCell ref="H10:K10"/>
    <mergeCell ref="A11:G11"/>
    <mergeCell ref="H11:K11"/>
    <mergeCell ref="A13:G13"/>
    <mergeCell ref="H13:I13"/>
    <mergeCell ref="J13:K13"/>
    <mergeCell ref="A7:G7"/>
    <mergeCell ref="H7:I7"/>
    <mergeCell ref="J7:K7"/>
    <mergeCell ref="A8:G8"/>
    <mergeCell ref="H8:K8"/>
    <mergeCell ref="A9:G9"/>
    <mergeCell ref="H9:K9"/>
    <mergeCell ref="A1:K1"/>
    <mergeCell ref="A2:K2"/>
    <mergeCell ref="A3:K3"/>
    <mergeCell ref="A4:K4"/>
    <mergeCell ref="A5:K5"/>
    <mergeCell ref="A6:K6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brusaferro</cp:lastModifiedBy>
  <cp:lastPrinted>2020-09-22T22:53:41Z</cp:lastPrinted>
  <dcterms:created xsi:type="dcterms:W3CDTF">2018-05-22T21:01:11Z</dcterms:created>
  <dcterms:modified xsi:type="dcterms:W3CDTF">2021-02-01T20:34:22Z</dcterms:modified>
  <cp:category/>
  <cp:version/>
  <cp:contentType/>
  <cp:contentStatus/>
</cp:coreProperties>
</file>