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00" windowHeight="6090" activeTab="2"/>
  </bookViews>
  <sheets>
    <sheet name="ANEXO V - DDISP" sheetId="1" r:id="rId1"/>
    <sheet name="ANEXO VI - DRP" sheetId="2" r:id="rId2"/>
    <sheet name="RGF" sheetId="3" r:id="rId3"/>
  </sheets>
  <definedNames/>
  <calcPr fullCalcOnLoad="1"/>
</workbook>
</file>

<file path=xl/sharedStrings.xml><?xml version="1.0" encoding="utf-8"?>
<sst xmlns="http://schemas.openxmlformats.org/spreadsheetml/2006/main" count="95" uniqueCount="85">
  <si>
    <t>RELATÓRIO DE GESTÃO FISCAL</t>
  </si>
  <si>
    <t>ORÇAMENTOS FISCAL E DA SEGURIDADE SOCIAL</t>
  </si>
  <si>
    <t>TOTAL</t>
  </si>
  <si>
    <t>DESPESA COM PESSOAL</t>
  </si>
  <si>
    <t xml:space="preserve">RIO GRANDE DO SUL - MINISTÉRIO PÚBLICO </t>
  </si>
  <si>
    <t xml:space="preserve">DEMONSTRATIVO DA DESPESA COM PESSOAL </t>
  </si>
  <si>
    <t>LRF, art. 55, inciso I, alínea "a" - Anexo I</t>
  </si>
  <si>
    <t>DESPESA LIQUIDADA</t>
  </si>
  <si>
    <t xml:space="preserve">Pessoal Ativo </t>
  </si>
  <si>
    <t>LIMITE MÁXIMO (incisos I, II e III, art. 20 da LRF) - 2%</t>
  </si>
  <si>
    <t>LIMITE PRUDENCIAL  (§ único, art. 22 da LRF) - 1,9%</t>
  </si>
  <si>
    <t>FONTE: Contadoria e Auditoria-Geral do Estado - Sistema AFE</t>
  </si>
  <si>
    <t>2) O artigo 169 da Constituição Federal não enquadra pensionista como gastos de pessoal.</t>
  </si>
  <si>
    <t>3) Não está computado o IRRF, conforme Parecer Coletivo nº 2/2002 do TCE-RS.</t>
  </si>
  <si>
    <t>DESPESA BRUTA COM PESSOAL  (I)</t>
  </si>
  <si>
    <t>Pessoal Inativo e Pensionistas</t>
  </si>
  <si>
    <t xml:space="preserve">Outras despesas de pessoal decorrentes de contratos de terceirização (art. 18, § 1º da LRF) </t>
  </si>
  <si>
    <t>Indenização por Demissão e Incentivo à Demissão Voluntária</t>
  </si>
  <si>
    <t>Despesas de Exercícios Anteriores</t>
  </si>
  <si>
    <t>Inativos e Pensionistas com Recursos Vinculados</t>
  </si>
  <si>
    <t>TOTAL DA DESPESA COM PESSOAL PARA FINS DE APURAÇÃO DO LIMITE - TDP (IV) = (I - II + III)</t>
  </si>
  <si>
    <t>% do TOTAL DA DESPESA COM PESSOAL PARA FINS DE APURAÇÃO DO LIMITE - TDP sobre a RCL  (IV / V)*100</t>
  </si>
  <si>
    <t>DESPESAS NÃO COMPUTADAS (art. 19, § 1º da LRF) (II)</t>
  </si>
  <si>
    <t xml:space="preserve">RECEITA CORRENTE LÍQUIDA - RCL (V)  </t>
  </si>
  <si>
    <t>INSCRITAS EM 
RESTOS A PAGAR 
NÃO PROCESSADOS</t>
  </si>
  <si>
    <t>4) Não estão computados gastos com auxílio-refeição, auxílio-creche, auxílio-transporte, auxílio- funeral, bolsa  de estudo, assistência médica e abono-permanência, conforme orientações contidas nas Informações nºs  43/2001 e 024/2004, aprovadas pelo Tribunal Pleno em sessões de 08/05/2002 e 21/07/2004, respectivamente.</t>
  </si>
  <si>
    <t xml:space="preserve">5)Durante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 :
a) Despesas liquidadas, consideradas aquelas em que houve a entrega do material ou serviço, nos termos do art. 63 da Lei 4.320/64;
b) Despesas empenhadas, mas não liquidadas, inscritas em Restos a Pagar não processadas, consideradas liquidadas no encerramento do exercício, por força inciso II art.35 da Lei 4.320/64. </t>
  </si>
  <si>
    <t>RIO GRANDE DO SUL - MINISTÉRIO PÚBLICO</t>
  </si>
  <si>
    <t>DEMONSTRATIVO DA DISPONIBILIDADE DE CAIXA</t>
  </si>
  <si>
    <t xml:space="preserve"> LRF, art. 55, Inciso III, alínea "a" -  Anexo V</t>
  </si>
  <si>
    <t>R$ Milhares</t>
  </si>
  <si>
    <t>ATIVO</t>
  </si>
  <si>
    <t>VALOR</t>
  </si>
  <si>
    <t>PASSIVO</t>
  </si>
  <si>
    <t xml:space="preserve"> DISPONIBILIDADE FINANCEIRA</t>
  </si>
  <si>
    <t>OBRIGAÇÕES FINANCEIRAS</t>
  </si>
  <si>
    <t>Caixa</t>
  </si>
  <si>
    <t>Depósitos</t>
  </si>
  <si>
    <t>Bancos</t>
  </si>
  <si>
    <t>Restos a Pagar Processados</t>
  </si>
  <si>
    <t>Conta Movimento</t>
  </si>
  <si>
    <t xml:space="preserve">Do Exercicio                </t>
  </si>
  <si>
    <t>Contas Vinculadas</t>
  </si>
  <si>
    <t xml:space="preserve">De Exercícios Anteriores         </t>
  </si>
  <si>
    <t xml:space="preserve">    Aplicações Financeiras</t>
  </si>
  <si>
    <t>Outras Obrigações Financeiras</t>
  </si>
  <si>
    <t>Outras Disponibilidades Financeiras</t>
  </si>
  <si>
    <t xml:space="preserve">    Restos a Pagar Não-Processados</t>
  </si>
  <si>
    <t xml:space="preserve">    Diversos</t>
  </si>
  <si>
    <t>SUBTOTAL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</si>
  <si>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</si>
  <si>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</si>
  <si>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</si>
  <si>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</si>
  <si>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 xml:space="preserve">DÉFICIT </t>
  </si>
  <si>
    <t xml:space="preserve">SUPERÁVIT  </t>
  </si>
  <si>
    <t xml:space="preserve">FONTE: Contadoria e Auditoria-Geral do Estado CAGE - Sistema AFE </t>
  </si>
  <si>
    <t>NOTAS: 1) O valor da disponibilidade financeira é o saldo do patrimônio financeiro, expurgado de duplicidades (transferências intragovernamentais), apurado antes do encerramento do exercício, ou seja, antes da inscrição de valores em Restos a Pagar.</t>
  </si>
  <si>
    <t>2) No Demonstrativo das Disponibilidades de Caixa não estão considerados os saldos do Passivo Potencial.</t>
  </si>
  <si>
    <t xml:space="preserve">JANEIRO A DEZEMBRO DE 2007 - 3º QUADRIMESTRE DE 2007 </t>
  </si>
  <si>
    <t>DEMONSTRATIVO DOS RESTOS A PAGAR</t>
  </si>
  <si>
    <t xml:space="preserve"> LRF, art. 55, inciso III, alínea "b" - Anexo VI</t>
  </si>
  <si>
    <t>RESTOS A PAGAR</t>
  </si>
  <si>
    <t>Inscritos</t>
  </si>
  <si>
    <t>Suficiência antes da Inscrição em Restos a Pagar Não Processados</t>
  </si>
  <si>
    <t>Não Inscritos por Insuficiência Financeira</t>
  </si>
  <si>
    <t xml:space="preserve">Exercícios Anteriores </t>
  </si>
  <si>
    <t>Do exercício</t>
  </si>
  <si>
    <t>Processados</t>
  </si>
  <si>
    <t>Não Processados</t>
  </si>
  <si>
    <t>RECURSOS LIVRES</t>
  </si>
  <si>
    <t xml:space="preserve">    RECURSOS VINCULADOS</t>
  </si>
  <si>
    <t>FONTE: Contadoria  e Auditoria-Geral - Sistema AFE</t>
  </si>
  <si>
    <t>Procurador-Geral de Justiça                                 Diretor-Geral                              Contador e Auditor-Geral do Estado</t>
  </si>
  <si>
    <t>JANEIRO A DEZEMBRO DE 2007 - 3º QUADRIMESTRE DE 2007</t>
  </si>
  <si>
    <t>JANEIRO DE 2007 A DEZEMBRO DE 2007 - 3º QUADRIMESTRE DE 2007</t>
  </si>
  <si>
    <t>DESPEASAS EXECUTADAS
1º/01/07 A 31/12/07</t>
  </si>
  <si>
    <t>Ativo Realizável</t>
  </si>
  <si>
    <t xml:space="preserve">                    Mauro Henrique Renner                      Jorge Antônio G. Machado                     Roberval da Silveira Marques</t>
  </si>
  <si>
    <t xml:space="preserve">                Procurador-Geral de Justiça                              Diretor-Geral                               Contador e Auditor-Geral do Estado</t>
  </si>
  <si>
    <t>RECURSOS</t>
  </si>
  <si>
    <t xml:space="preserve">  Mauro Henrique Renner                          Jorge Antônio G. Machado                   Roberval da Silveira Marques</t>
  </si>
  <si>
    <t xml:space="preserve">  Mauro Henrique Renner                          Jorge Antônio G. Machado                          Roberval da Silveira Marques</t>
  </si>
  <si>
    <t xml:space="preserve">Procurador-Geral de Justiça                               Diretor-Geral                                    Contador e Auditor-Geral do Estado </t>
  </si>
  <si>
    <r>
      <t>NOTAS</t>
    </r>
    <r>
      <rPr>
        <sz val="8"/>
        <rFont val="Times New Roman"/>
        <family val="1"/>
      </rPr>
      <t xml:space="preserve">: 
1) Deduzindo-se os valores referentes a Revisão Anual Salarial, de que trata o art. 37, inciso X, da  CF, decorrente da aplicação da Lei nº 12.442/06, no total de  R$2.182.365,31 a Despesa Total com Pessoal Ajustada corresponde a R$ 255.058.041,35 representando, como </t>
    </r>
    <r>
      <rPr>
        <b/>
        <sz val="8"/>
        <rFont val="Times New Roman"/>
        <family val="1"/>
      </rPr>
      <t>Limite Legal, 1,82297%</t>
    </r>
    <r>
      <rPr>
        <sz val="8"/>
        <rFont val="Times New Roman"/>
        <family val="1"/>
      </rPr>
      <t xml:space="preserve"> sobre a Receita Corrente Líquida.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</si>
</sst>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%"/>
    <numFmt numFmtId="165" formatCode="0_);\(0\)"/>
    <numFmt numFmtId="166" formatCode="#,##0.0000_);\(#,##0.0000\)"/>
    <numFmt numFmtId="167" formatCode="#,##0.0_);\(#,##0.0\)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</numFmts>
  <fonts count="1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 indent="2"/>
    </xf>
    <xf numFmtId="49" fontId="4" fillId="0" borderId="0" xfId="0" applyNumberFormat="1" applyFont="1" applyBorder="1" applyAlignment="1">
      <alignment horizontal="left" indent="2"/>
    </xf>
    <xf numFmtId="49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/>
    </xf>
    <xf numFmtId="8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49" fontId="1" fillId="0" borderId="4" xfId="0" applyNumberFormat="1" applyFont="1" applyBorder="1" applyAlignment="1">
      <alignment horizontal="justify" vertical="center"/>
    </xf>
    <xf numFmtId="0" fontId="0" fillId="0" borderId="0" xfId="0" applyBorder="1" applyAlignment="1">
      <alignment horizontal="justify" vertical="top" wrapText="1"/>
    </xf>
    <xf numFmtId="49" fontId="1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/>
    </xf>
    <xf numFmtId="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37" fontId="2" fillId="0" borderId="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37" fontId="2" fillId="0" borderId="8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37" fontId="2" fillId="2" borderId="1" xfId="0" applyNumberFormat="1" applyFont="1" applyFill="1" applyBorder="1" applyAlignment="1">
      <alignment vertical="center"/>
    </xf>
    <xf numFmtId="37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indent="1"/>
    </xf>
    <xf numFmtId="37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 indent="2"/>
    </xf>
    <xf numFmtId="0" fontId="2" fillId="0" borderId="0" xfId="0" applyNumberFormat="1" applyFont="1" applyBorder="1" applyAlignment="1">
      <alignment horizontal="left" indent="2"/>
    </xf>
    <xf numFmtId="37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49" fontId="10" fillId="0" borderId="3" xfId="0" applyNumberFormat="1" applyFont="1" applyBorder="1" applyAlignment="1">
      <alignment horizontal="left" vertical="center" indent="2"/>
    </xf>
    <xf numFmtId="49" fontId="10" fillId="0" borderId="0" xfId="0" applyNumberFormat="1" applyFont="1" applyBorder="1" applyAlignment="1">
      <alignment horizontal="left" indent="1"/>
    </xf>
    <xf numFmtId="49" fontId="1" fillId="0" borderId="4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/>
    </xf>
    <xf numFmtId="37" fontId="2" fillId="0" borderId="4" xfId="0" applyNumberFormat="1" applyFont="1" applyBorder="1" applyAlignment="1">
      <alignment horizontal="right" vertical="center"/>
    </xf>
    <xf numFmtId="37" fontId="2" fillId="0" borderId="6" xfId="0" applyNumberFormat="1" applyFont="1" applyBorder="1" applyAlignment="1">
      <alignment horizontal="right" vertical="center"/>
    </xf>
    <xf numFmtId="37" fontId="2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3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7" fillId="0" borderId="9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7" fontId="1" fillId="0" borderId="3" xfId="0" applyNumberFormat="1" applyFont="1" applyBorder="1" applyAlignment="1">
      <alignment horizontal="right" vertical="center"/>
    </xf>
    <xf numFmtId="37" fontId="1" fillId="0" borderId="2" xfId="0" applyNumberFormat="1" applyFont="1" applyBorder="1" applyAlignment="1">
      <alignment horizontal="right" vertical="center"/>
    </xf>
    <xf numFmtId="37" fontId="1" fillId="0" borderId="8" xfId="0" applyNumberFormat="1" applyFont="1" applyBorder="1" applyAlignment="1">
      <alignment horizontal="right" vertical="center"/>
    </xf>
    <xf numFmtId="37" fontId="1" fillId="0" borderId="2" xfId="0" applyNumberFormat="1" applyFont="1" applyBorder="1" applyAlignment="1">
      <alignment vertical="center"/>
    </xf>
    <xf numFmtId="37" fontId="1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49" fontId="7" fillId="0" borderId="3" xfId="0" applyNumberFormat="1" applyFont="1" applyBorder="1" applyAlignment="1">
      <alignment horizontal="left" indent="1"/>
    </xf>
    <xf numFmtId="49" fontId="15" fillId="0" borderId="3" xfId="0" applyNumberFormat="1" applyFont="1" applyBorder="1" applyAlignment="1">
      <alignment horizontal="left" indent="1"/>
    </xf>
    <xf numFmtId="49" fontId="15" fillId="0" borderId="9" xfId="0" applyNumberFormat="1" applyFont="1" applyBorder="1" applyAlignment="1">
      <alignment horizontal="left" indent="1"/>
    </xf>
    <xf numFmtId="0" fontId="7" fillId="0" borderId="0" xfId="0" applyFont="1" applyAlignment="1">
      <alignment horizontal="left" vertical="top" wrapText="1"/>
    </xf>
    <xf numFmtId="37" fontId="7" fillId="0" borderId="0" xfId="0" applyNumberFormat="1" applyFont="1" applyAlignment="1">
      <alignment horizontal="left" vertical="top" wrapText="1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49" fontId="1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6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0" fontId="1" fillId="0" borderId="4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8" fontId="7" fillId="0" borderId="4" xfId="0" applyNumberFormat="1" applyFont="1" applyBorder="1" applyAlignment="1">
      <alignment horizontal="center" wrapText="1"/>
    </xf>
    <xf numFmtId="8" fontId="7" fillId="0" borderId="1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6" sqref="A6:D6"/>
    </sheetView>
  </sheetViews>
  <sheetFormatPr defaultColWidth="9.140625" defaultRowHeight="12.75"/>
  <cols>
    <col min="1" max="1" width="27.8515625" style="0" customWidth="1"/>
    <col min="2" max="2" width="16.8515625" style="0" customWidth="1"/>
    <col min="3" max="3" width="45.00390625" style="0" customWidth="1"/>
    <col min="4" max="4" width="18.00390625" style="0" customWidth="1"/>
  </cols>
  <sheetData>
    <row r="1" spans="1:4" ht="12.75">
      <c r="A1" s="2"/>
      <c r="B1" s="2"/>
      <c r="C1" s="3"/>
      <c r="D1" s="2"/>
    </row>
    <row r="2" spans="1:4" ht="12.75">
      <c r="A2" s="2"/>
      <c r="B2" s="2"/>
      <c r="C2" s="3"/>
      <c r="D2" s="2"/>
    </row>
    <row r="3" spans="1:4" ht="12.75">
      <c r="A3" s="2"/>
      <c r="B3" s="2"/>
      <c r="C3" s="3"/>
      <c r="D3" s="2"/>
    </row>
    <row r="4" spans="1:4" ht="12.75">
      <c r="A4" s="2"/>
      <c r="B4" s="2"/>
      <c r="C4" s="3"/>
      <c r="D4" s="2"/>
    </row>
    <row r="5" spans="1:4" ht="12.75">
      <c r="A5" s="2"/>
      <c r="B5" s="2"/>
      <c r="C5" s="3"/>
      <c r="D5" s="2"/>
    </row>
    <row r="6" spans="1:4" ht="12.75">
      <c r="A6" s="93" t="s">
        <v>27</v>
      </c>
      <c r="B6" s="93"/>
      <c r="C6" s="93"/>
      <c r="D6" s="93"/>
    </row>
    <row r="7" spans="1:4" ht="12.75">
      <c r="A7" s="94" t="s">
        <v>0</v>
      </c>
      <c r="B7" s="94"/>
      <c r="C7" s="94"/>
      <c r="D7" s="94"/>
    </row>
    <row r="8" spans="1:4" ht="12.75">
      <c r="A8" s="95" t="s">
        <v>28</v>
      </c>
      <c r="B8" s="95"/>
      <c r="C8" s="95"/>
      <c r="D8" s="95"/>
    </row>
    <row r="9" spans="1:4" ht="12.75">
      <c r="A9" s="89" t="s">
        <v>1</v>
      </c>
      <c r="B9" s="89"/>
      <c r="C9" s="89"/>
      <c r="D9" s="89"/>
    </row>
    <row r="10" spans="1:4" ht="12.75">
      <c r="A10" s="89" t="s">
        <v>59</v>
      </c>
      <c r="B10" s="89"/>
      <c r="C10" s="89"/>
      <c r="D10" s="89"/>
    </row>
    <row r="11" spans="1:4" ht="12.75">
      <c r="A11" s="28"/>
      <c r="B11" s="28"/>
      <c r="C11" s="28"/>
      <c r="D11" s="28"/>
    </row>
    <row r="12" spans="1:4" ht="12.75">
      <c r="A12" s="3" t="s">
        <v>29</v>
      </c>
      <c r="B12" s="3"/>
      <c r="C12" s="3"/>
      <c r="D12" s="29" t="s">
        <v>30</v>
      </c>
    </row>
    <row r="13" spans="1:4" ht="12.75">
      <c r="A13" s="30" t="s">
        <v>31</v>
      </c>
      <c r="B13" s="31" t="s">
        <v>32</v>
      </c>
      <c r="C13" s="32" t="s">
        <v>33</v>
      </c>
      <c r="D13" s="33" t="s">
        <v>32</v>
      </c>
    </row>
    <row r="14" spans="1:4" ht="12.75">
      <c r="A14" s="34" t="s">
        <v>34</v>
      </c>
      <c r="B14" s="74">
        <f>B15+B16+B19</f>
        <v>55286</v>
      </c>
      <c r="C14" s="36" t="s">
        <v>35</v>
      </c>
      <c r="D14" s="76">
        <f>D15+D16+D19</f>
        <v>8228</v>
      </c>
    </row>
    <row r="15" spans="1:4" ht="12.75">
      <c r="A15" s="38" t="s">
        <v>36</v>
      </c>
      <c r="B15" s="35">
        <v>1</v>
      </c>
      <c r="C15" s="39" t="s">
        <v>37</v>
      </c>
      <c r="D15" s="40">
        <v>539</v>
      </c>
    </row>
    <row r="16" spans="1:4" ht="12.75">
      <c r="A16" s="38" t="s">
        <v>38</v>
      </c>
      <c r="B16" s="41">
        <f>B17+B18</f>
        <v>7862</v>
      </c>
      <c r="C16" s="42" t="s">
        <v>39</v>
      </c>
      <c r="D16" s="43">
        <f>D17+D18</f>
        <v>2212</v>
      </c>
    </row>
    <row r="17" spans="1:4" ht="12.75">
      <c r="A17" s="44" t="s">
        <v>40</v>
      </c>
      <c r="B17" s="41">
        <v>842</v>
      </c>
      <c r="C17" s="45" t="s">
        <v>41</v>
      </c>
      <c r="D17" s="40">
        <v>1879</v>
      </c>
    </row>
    <row r="18" spans="1:4" ht="12.75">
      <c r="A18" s="44" t="s">
        <v>42</v>
      </c>
      <c r="B18" s="41">
        <v>7020</v>
      </c>
      <c r="C18" s="45" t="s">
        <v>43</v>
      </c>
      <c r="D18" s="40">
        <v>333</v>
      </c>
    </row>
    <row r="19" spans="1:4" ht="12.75">
      <c r="A19" s="38" t="s">
        <v>44</v>
      </c>
      <c r="B19" s="41">
        <v>47423</v>
      </c>
      <c r="C19" s="42" t="s">
        <v>45</v>
      </c>
      <c r="D19" s="46">
        <f>D20+D21</f>
        <v>5477</v>
      </c>
    </row>
    <row r="20" spans="1:4" ht="12.75">
      <c r="A20" s="38" t="s">
        <v>46</v>
      </c>
      <c r="B20" s="41">
        <f>B21</f>
        <v>0</v>
      </c>
      <c r="C20" s="47" t="s">
        <v>47</v>
      </c>
      <c r="D20" s="43">
        <v>4894</v>
      </c>
    </row>
    <row r="21" spans="1:4" ht="12.75">
      <c r="A21" s="44" t="s">
        <v>77</v>
      </c>
      <c r="B21" s="41">
        <v>0</v>
      </c>
      <c r="C21" s="47" t="s">
        <v>48</v>
      </c>
      <c r="D21" s="43">
        <v>583</v>
      </c>
    </row>
    <row r="22" spans="1:4" ht="12.75">
      <c r="A22" s="48"/>
      <c r="B22" s="41"/>
      <c r="C22" s="49"/>
      <c r="D22" s="43"/>
    </row>
    <row r="23" spans="1:4" ht="12.75">
      <c r="A23" s="50" t="s">
        <v>49</v>
      </c>
      <c r="B23" s="75">
        <f>B15+B16+B19</f>
        <v>55286</v>
      </c>
      <c r="C23" s="51" t="s">
        <v>49</v>
      </c>
      <c r="D23" s="77">
        <f>D15+D16+D19</f>
        <v>8228</v>
      </c>
    </row>
    <row r="24" spans="1:4" ht="24.75">
      <c r="A24" s="52" t="s">
        <v>50</v>
      </c>
      <c r="B24" s="37"/>
      <c r="C24" s="52" t="s">
        <v>51</v>
      </c>
      <c r="D24" s="77">
        <f>B25-D23</f>
        <v>47058</v>
      </c>
    </row>
    <row r="25" spans="1:4" ht="12.75">
      <c r="A25" s="50" t="s">
        <v>2</v>
      </c>
      <c r="B25" s="75">
        <f>B23+B24</f>
        <v>55286</v>
      </c>
      <c r="C25" s="51" t="s">
        <v>2</v>
      </c>
      <c r="D25" s="77">
        <f>D23+D24</f>
        <v>55286</v>
      </c>
    </row>
    <row r="26" spans="1:4" ht="12.75">
      <c r="A26" s="50" t="s">
        <v>52</v>
      </c>
      <c r="B26" s="53"/>
      <c r="C26" s="51"/>
      <c r="D26" s="77">
        <v>33340</v>
      </c>
    </row>
    <row r="27" spans="1:4" ht="12.75">
      <c r="A27" s="50" t="s">
        <v>53</v>
      </c>
      <c r="B27" s="53"/>
      <c r="C27" s="51"/>
      <c r="D27" s="77">
        <f>D24-D26</f>
        <v>13718</v>
      </c>
    </row>
    <row r="28" spans="1:4" ht="12.75">
      <c r="A28" s="50"/>
      <c r="B28" s="54"/>
      <c r="C28" s="51"/>
      <c r="D28" s="78"/>
    </row>
    <row r="29" spans="1:4" ht="12.75">
      <c r="A29" s="50" t="s">
        <v>54</v>
      </c>
      <c r="B29" s="55"/>
      <c r="C29" s="56" t="s">
        <v>55</v>
      </c>
      <c r="D29" s="75">
        <f>SUM(D27)</f>
        <v>13718</v>
      </c>
    </row>
    <row r="30" spans="1:4" ht="12.75">
      <c r="A30" s="90" t="s">
        <v>56</v>
      </c>
      <c r="B30" s="90"/>
      <c r="C30" s="90"/>
      <c r="D30" s="57"/>
    </row>
    <row r="31" spans="1:4" ht="12.75">
      <c r="A31" s="91" t="s">
        <v>57</v>
      </c>
      <c r="B31" s="92"/>
      <c r="C31" s="92"/>
      <c r="D31" s="92"/>
    </row>
    <row r="32" spans="1:4" ht="12.75">
      <c r="A32" s="58" t="s">
        <v>58</v>
      </c>
      <c r="B32" s="58"/>
      <c r="C32" s="58"/>
      <c r="D32" s="57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6" t="s">
        <v>78</v>
      </c>
      <c r="B39" s="1"/>
      <c r="C39" s="1"/>
      <c r="D39" s="1"/>
    </row>
    <row r="40" spans="1:4" ht="12.75">
      <c r="A40" s="6" t="s">
        <v>79</v>
      </c>
      <c r="B40" s="1"/>
      <c r="C40" s="1"/>
      <c r="D40" s="1"/>
    </row>
  </sheetData>
  <mergeCells count="7">
    <mergeCell ref="A10:D10"/>
    <mergeCell ref="A30:C30"/>
    <mergeCell ref="A31:D31"/>
    <mergeCell ref="A6:D6"/>
    <mergeCell ref="A7:D7"/>
    <mergeCell ref="A8:D8"/>
    <mergeCell ref="A9:D9"/>
  </mergeCells>
  <printOptions horizontalCentered="1"/>
  <pageMargins left="0" right="0" top="0.3937007874015748" bottom="0.3937007874015748" header="0.5118110236220472" footer="0.11811023622047245"/>
  <pageSetup horizontalDpi="600" verticalDpi="600" orientation="landscape" paperSize="9" r:id="rId3"/>
  <legacyDrawing r:id="rId2"/>
  <oleObjects>
    <oleObject progId="Word.Picture.8" shapeId="7291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9">
      <selection activeCell="I31" sqref="I31"/>
    </sheetView>
  </sheetViews>
  <sheetFormatPr defaultColWidth="9.140625" defaultRowHeight="12.75"/>
  <cols>
    <col min="1" max="1" width="29.7109375" style="0" customWidth="1"/>
    <col min="2" max="2" width="12.140625" style="0" customWidth="1"/>
    <col min="3" max="3" width="13.8515625" style="0" customWidth="1"/>
    <col min="4" max="4" width="14.28125" style="0" customWidth="1"/>
    <col min="5" max="5" width="12.28125" style="0" customWidth="1"/>
    <col min="6" max="6" width="11.57421875" style="0" customWidth="1"/>
  </cols>
  <sheetData>
    <row r="1" spans="1:6" ht="12.75">
      <c r="A1" s="59"/>
      <c r="B1" s="60"/>
      <c r="C1" s="60"/>
      <c r="D1" s="60"/>
      <c r="E1" s="60"/>
      <c r="F1" s="60"/>
    </row>
    <row r="2" spans="1:6" ht="12.75">
      <c r="A2" s="59"/>
      <c r="B2" s="60"/>
      <c r="C2" s="60"/>
      <c r="D2" s="60"/>
      <c r="E2" s="60"/>
      <c r="F2" s="60"/>
    </row>
    <row r="3" spans="1:6" ht="12.75">
      <c r="A3" s="59"/>
      <c r="B3" s="60"/>
      <c r="C3" s="60"/>
      <c r="D3" s="60"/>
      <c r="E3" s="60"/>
      <c r="F3" s="60"/>
    </row>
    <row r="4" spans="1:6" ht="12.75">
      <c r="A4" s="59"/>
      <c r="B4" s="60"/>
      <c r="C4" s="60"/>
      <c r="D4" s="60"/>
      <c r="E4" s="60"/>
      <c r="F4" s="60"/>
    </row>
    <row r="5" spans="1:6" ht="12.75">
      <c r="A5" s="59"/>
      <c r="B5" s="60"/>
      <c r="C5" s="60"/>
      <c r="D5" s="60"/>
      <c r="E5" s="60"/>
      <c r="F5" s="60"/>
    </row>
    <row r="6" spans="1:6" ht="12.75">
      <c r="A6" s="59"/>
      <c r="B6" s="60"/>
      <c r="C6" s="60"/>
      <c r="D6" s="60"/>
      <c r="E6" s="60"/>
      <c r="F6" s="60"/>
    </row>
    <row r="7" spans="1:6" ht="12.75">
      <c r="A7" s="96" t="s">
        <v>27</v>
      </c>
      <c r="B7" s="96"/>
      <c r="C7" s="96"/>
      <c r="D7" s="96"/>
      <c r="E7" s="96"/>
      <c r="F7" s="96"/>
    </row>
    <row r="8" spans="1:6" ht="12.75">
      <c r="A8" s="96" t="s">
        <v>0</v>
      </c>
      <c r="B8" s="96"/>
      <c r="C8" s="96"/>
      <c r="D8" s="96"/>
      <c r="E8" s="96"/>
      <c r="F8" s="96"/>
    </row>
    <row r="9" spans="1:6" ht="12.75">
      <c r="A9" s="97" t="s">
        <v>60</v>
      </c>
      <c r="B9" s="97"/>
      <c r="C9" s="97"/>
      <c r="D9" s="97"/>
      <c r="E9" s="97"/>
      <c r="F9" s="97"/>
    </row>
    <row r="10" spans="1:6" ht="12.75">
      <c r="A10" s="98" t="s">
        <v>1</v>
      </c>
      <c r="B10" s="98"/>
      <c r="C10" s="98"/>
      <c r="D10" s="98"/>
      <c r="E10" s="98"/>
      <c r="F10" s="98"/>
    </row>
    <row r="11" spans="1:6" ht="12.75">
      <c r="A11" s="98" t="s">
        <v>74</v>
      </c>
      <c r="B11" s="98"/>
      <c r="C11" s="98"/>
      <c r="D11" s="98"/>
      <c r="E11" s="98"/>
      <c r="F11" s="98"/>
    </row>
    <row r="12" spans="1:6" ht="12.75">
      <c r="A12" s="61"/>
      <c r="B12" s="61"/>
      <c r="C12" s="61"/>
      <c r="D12" s="61"/>
      <c r="E12" s="62"/>
      <c r="F12" s="63"/>
    </row>
    <row r="13" spans="1:6" ht="12.75">
      <c r="A13" s="79" t="s">
        <v>61</v>
      </c>
      <c r="B13" s="80"/>
      <c r="C13" s="80"/>
      <c r="D13" s="80"/>
      <c r="E13" s="80"/>
      <c r="F13" s="81" t="s">
        <v>30</v>
      </c>
    </row>
    <row r="14" spans="1:6" ht="22.5" customHeight="1">
      <c r="A14" s="99" t="s">
        <v>80</v>
      </c>
      <c r="B14" s="102" t="s">
        <v>62</v>
      </c>
      <c r="C14" s="103"/>
      <c r="D14" s="103"/>
      <c r="E14" s="103"/>
      <c r="F14" s="104"/>
    </row>
    <row r="15" spans="1:6" ht="18" customHeight="1">
      <c r="A15" s="100"/>
      <c r="B15" s="102" t="s">
        <v>63</v>
      </c>
      <c r="C15" s="105"/>
      <c r="D15" s="106"/>
      <c r="E15" s="107" t="s">
        <v>64</v>
      </c>
      <c r="F15" s="110" t="s">
        <v>65</v>
      </c>
    </row>
    <row r="16" spans="1:6" ht="20.25" customHeight="1">
      <c r="A16" s="100"/>
      <c r="B16" s="113" t="s">
        <v>66</v>
      </c>
      <c r="C16" s="102" t="s">
        <v>67</v>
      </c>
      <c r="D16" s="106"/>
      <c r="E16" s="108"/>
      <c r="F16" s="111"/>
    </row>
    <row r="17" spans="1:6" ht="44.25" customHeight="1">
      <c r="A17" s="101"/>
      <c r="B17" s="114"/>
      <c r="C17" s="64" t="s">
        <v>68</v>
      </c>
      <c r="D17" s="65" t="s">
        <v>69</v>
      </c>
      <c r="E17" s="109"/>
      <c r="F17" s="112"/>
    </row>
    <row r="18" spans="1:6" ht="20.25" customHeight="1">
      <c r="A18" s="66" t="s">
        <v>2</v>
      </c>
      <c r="B18" s="87">
        <f>B19+B20</f>
        <v>5227</v>
      </c>
      <c r="C18" s="88">
        <f>C19+C20</f>
        <v>1879</v>
      </c>
      <c r="D18" s="87">
        <f>D19+D20</f>
        <v>33340</v>
      </c>
      <c r="E18" s="88">
        <f>E19+E20</f>
        <v>47058</v>
      </c>
      <c r="F18" s="88">
        <v>0</v>
      </c>
    </row>
    <row r="19" spans="1:6" ht="18.75" customHeight="1">
      <c r="A19" s="82" t="s">
        <v>70</v>
      </c>
      <c r="B19" s="87">
        <f>4893+333</f>
        <v>5226</v>
      </c>
      <c r="C19" s="88">
        <v>1879</v>
      </c>
      <c r="D19" s="87">
        <v>33340</v>
      </c>
      <c r="E19" s="88">
        <v>40039</v>
      </c>
      <c r="F19" s="88">
        <v>0</v>
      </c>
    </row>
    <row r="20" spans="1:6" ht="17.25" customHeight="1">
      <c r="A20" s="66" t="s">
        <v>71</v>
      </c>
      <c r="B20" s="87">
        <v>1</v>
      </c>
      <c r="C20" s="87">
        <v>0</v>
      </c>
      <c r="D20" s="87">
        <v>0</v>
      </c>
      <c r="E20" s="87">
        <v>7019</v>
      </c>
      <c r="F20" s="88">
        <v>0</v>
      </c>
    </row>
    <row r="21" spans="1:6" ht="12.75">
      <c r="A21" s="83"/>
      <c r="B21" s="87"/>
      <c r="C21" s="87"/>
      <c r="D21" s="87"/>
      <c r="E21" s="87"/>
      <c r="F21" s="88"/>
    </row>
    <row r="22" spans="1:6" ht="12.75">
      <c r="A22" s="84"/>
      <c r="B22" s="67"/>
      <c r="C22" s="67"/>
      <c r="D22" s="67"/>
      <c r="E22" s="67"/>
      <c r="F22" s="68"/>
    </row>
    <row r="23" spans="1:6" ht="12.75">
      <c r="A23" s="69" t="s">
        <v>72</v>
      </c>
      <c r="B23" s="85"/>
      <c r="C23" s="86"/>
      <c r="D23" s="85"/>
      <c r="E23" s="85"/>
      <c r="F23" s="85"/>
    </row>
    <row r="24" spans="1:6" ht="12.75">
      <c r="A24" s="70"/>
      <c r="B24" s="71"/>
      <c r="C24" s="72"/>
      <c r="D24" s="72"/>
      <c r="E24" s="72"/>
      <c r="F24" s="73"/>
    </row>
    <row r="25" spans="1:6" ht="12.75">
      <c r="A25" s="59"/>
      <c r="B25" s="60"/>
      <c r="C25" s="60"/>
      <c r="D25" s="60"/>
      <c r="E25" s="60"/>
      <c r="F25" s="60"/>
    </row>
    <row r="26" spans="1:6" ht="12.75">
      <c r="A26" s="59"/>
      <c r="B26" s="60"/>
      <c r="C26" s="60"/>
      <c r="D26" s="60"/>
      <c r="E26" s="60"/>
      <c r="F26" s="60"/>
    </row>
    <row r="27" spans="1:6" ht="12.75">
      <c r="A27" s="59"/>
      <c r="B27" s="60"/>
      <c r="C27" s="60"/>
      <c r="D27" s="60"/>
      <c r="E27" s="60"/>
      <c r="F27" s="60"/>
    </row>
    <row r="28" spans="1:6" ht="12.75">
      <c r="A28" s="59"/>
      <c r="B28" s="60"/>
      <c r="C28" s="60"/>
      <c r="D28" s="60"/>
      <c r="E28" s="60"/>
      <c r="F28" s="60"/>
    </row>
    <row r="29" spans="1:6" ht="12.75">
      <c r="A29" s="59"/>
      <c r="B29" s="60"/>
      <c r="C29" s="60"/>
      <c r="D29" s="60"/>
      <c r="E29" s="60"/>
      <c r="F29" s="60"/>
    </row>
    <row r="30" spans="1:6" ht="12.75">
      <c r="A30" s="59"/>
      <c r="B30" s="60"/>
      <c r="C30" s="60"/>
      <c r="D30" s="60"/>
      <c r="E30" s="60"/>
      <c r="F30" s="60"/>
    </row>
    <row r="31" spans="1:6" ht="12.75">
      <c r="A31" s="59"/>
      <c r="B31" s="60"/>
      <c r="C31" s="60"/>
      <c r="D31" s="60"/>
      <c r="E31" s="60"/>
      <c r="F31" s="60"/>
    </row>
    <row r="32" spans="1:6" ht="12.75">
      <c r="A32" s="59"/>
      <c r="B32" s="60"/>
      <c r="C32" s="60"/>
      <c r="D32" s="60"/>
      <c r="E32" s="60"/>
      <c r="F32" s="60"/>
    </row>
    <row r="33" spans="1:6" ht="12.75">
      <c r="A33" s="59"/>
      <c r="B33" s="60"/>
      <c r="C33" s="60"/>
      <c r="D33" s="60"/>
      <c r="E33" s="60"/>
      <c r="F33" s="60"/>
    </row>
    <row r="34" spans="1:6" ht="12.75">
      <c r="A34" s="6" t="s">
        <v>81</v>
      </c>
      <c r="B34" s="60"/>
      <c r="C34" s="60"/>
      <c r="D34" s="60"/>
      <c r="E34" s="60"/>
      <c r="F34" s="60"/>
    </row>
    <row r="35" spans="1:6" ht="12.75">
      <c r="A35" s="6" t="s">
        <v>73</v>
      </c>
      <c r="B35" s="60"/>
      <c r="C35" s="60"/>
      <c r="D35" s="60"/>
      <c r="E35" s="60"/>
      <c r="F35" s="60"/>
    </row>
  </sheetData>
  <mergeCells count="12">
    <mergeCell ref="A11:F11"/>
    <mergeCell ref="A14:A17"/>
    <mergeCell ref="B14:F14"/>
    <mergeCell ref="B15:D15"/>
    <mergeCell ref="E15:E17"/>
    <mergeCell ref="F15:F17"/>
    <mergeCell ref="B16:B17"/>
    <mergeCell ref="C16:D16"/>
    <mergeCell ref="A7:F7"/>
    <mergeCell ref="A8:F8"/>
    <mergeCell ref="A9:F9"/>
    <mergeCell ref="A10:F10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3"/>
  <legacyDrawing r:id="rId2"/>
  <oleObjects>
    <oleObject progId="Word.Picture.8" shapeId="7462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Q40"/>
  <sheetViews>
    <sheetView tabSelected="1" workbookViewId="0" topLeftCell="A1">
      <selection activeCell="E15" sqref="E15"/>
    </sheetView>
  </sheetViews>
  <sheetFormatPr defaultColWidth="13.140625" defaultRowHeight="12.75"/>
  <cols>
    <col min="1" max="1" width="76.140625" style="2" customWidth="1"/>
    <col min="2" max="2" width="15.421875" style="3" customWidth="1"/>
    <col min="3" max="3" width="13.7109375" style="1" customWidth="1"/>
    <col min="4" max="16384" width="13.140625" style="1" customWidth="1"/>
  </cols>
  <sheetData>
    <row r="1" ht="11.25">
      <c r="A1" s="7"/>
    </row>
    <row r="2" ht="11.25">
      <c r="A2" s="7"/>
    </row>
    <row r="3" ht="11.25">
      <c r="A3" s="7"/>
    </row>
    <row r="4" ht="11.25">
      <c r="A4" s="7"/>
    </row>
    <row r="5" ht="11.25">
      <c r="A5" s="7"/>
    </row>
    <row r="6" ht="11.25"/>
    <row r="7" spans="1:3" ht="11.25">
      <c r="A7" s="142" t="s">
        <v>4</v>
      </c>
      <c r="B7" s="142"/>
      <c r="C7" s="142"/>
    </row>
    <row r="8" spans="1:3" s="3" customFormat="1" ht="11.25">
      <c r="A8" s="142" t="s">
        <v>0</v>
      </c>
      <c r="B8" s="142"/>
      <c r="C8" s="142"/>
    </row>
    <row r="9" spans="1:3" s="5" customFormat="1" ht="10.5">
      <c r="A9" s="95" t="s">
        <v>5</v>
      </c>
      <c r="B9" s="95"/>
      <c r="C9" s="95"/>
    </row>
    <row r="10" spans="1:3" s="5" customFormat="1" ht="10.5">
      <c r="A10" s="142" t="s">
        <v>1</v>
      </c>
      <c r="B10" s="142"/>
      <c r="C10" s="142"/>
    </row>
    <row r="11" spans="1:3" s="5" customFormat="1" ht="11.25" customHeight="1">
      <c r="A11" s="142" t="s">
        <v>75</v>
      </c>
      <c r="B11" s="142"/>
      <c r="C11" s="142"/>
    </row>
    <row r="12" ht="11.25">
      <c r="B12" s="8"/>
    </row>
    <row r="13" spans="1:3" ht="12.75" customHeight="1">
      <c r="A13" s="2" t="s">
        <v>6</v>
      </c>
      <c r="B13" s="17"/>
      <c r="C13" s="17">
        <v>1</v>
      </c>
    </row>
    <row r="14" spans="1:3" ht="24" customHeight="1">
      <c r="A14" s="145" t="s">
        <v>3</v>
      </c>
      <c r="B14" s="143" t="s">
        <v>76</v>
      </c>
      <c r="C14" s="144"/>
    </row>
    <row r="15" spans="1:3" ht="39.75" customHeight="1">
      <c r="A15" s="146"/>
      <c r="B15" s="20" t="s">
        <v>7</v>
      </c>
      <c r="C15" s="21" t="s">
        <v>24</v>
      </c>
    </row>
    <row r="16" spans="1:3" ht="12.75" customHeight="1">
      <c r="A16" s="18" t="s">
        <v>14</v>
      </c>
      <c r="B16" s="19">
        <f>B17+B18-B19</f>
        <v>281635296.6</v>
      </c>
      <c r="C16" s="19">
        <f>C17+C18-C19</f>
        <v>32359.52</v>
      </c>
    </row>
    <row r="17" spans="1:3" ht="12.75" customHeight="1">
      <c r="A17" s="10" t="s">
        <v>8</v>
      </c>
      <c r="B17" s="9">
        <v>220479974.05</v>
      </c>
      <c r="C17" s="27">
        <v>32359.52</v>
      </c>
    </row>
    <row r="18" spans="1:3" ht="12.75" customHeight="1">
      <c r="A18" s="10" t="s">
        <v>15</v>
      </c>
      <c r="B18" s="9">
        <f>76707937.2+11735.64-15564350.29</f>
        <v>61155322.550000004</v>
      </c>
      <c r="C18" s="22"/>
    </row>
    <row r="19" spans="1:3" ht="12.75" customHeight="1">
      <c r="A19" s="10" t="s">
        <v>16</v>
      </c>
      <c r="B19" s="9"/>
      <c r="C19" s="22"/>
    </row>
    <row r="20" spans="1:251" ht="12.75" customHeight="1">
      <c r="A20" s="10" t="s">
        <v>22</v>
      </c>
      <c r="B20" s="9">
        <f>B21+B22+B23</f>
        <v>24427249.46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</row>
    <row r="21" spans="1:251" ht="12.75" customHeight="1">
      <c r="A21" s="10" t="s">
        <v>17</v>
      </c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</row>
    <row r="22" spans="1:251" ht="12.75" customHeight="1">
      <c r="A22" s="10" t="s">
        <v>18</v>
      </c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</row>
    <row r="23" spans="1:251" ht="12.75" customHeight="1">
      <c r="A23" s="10" t="s">
        <v>19</v>
      </c>
      <c r="B23" s="9">
        <v>24427249.46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spans="1:3" ht="24.75" customHeight="1">
      <c r="A24" s="23" t="s">
        <v>20</v>
      </c>
      <c r="B24" s="137">
        <f>B16-B20+C16</f>
        <v>257240406.66000003</v>
      </c>
      <c r="C24" s="138"/>
    </row>
    <row r="25" spans="1:3" ht="24.75" customHeight="1">
      <c r="A25" s="12" t="s">
        <v>23</v>
      </c>
      <c r="B25" s="137">
        <v>13991366037.1</v>
      </c>
      <c r="C25" s="138"/>
    </row>
    <row r="26" spans="1:3" ht="24.75" customHeight="1">
      <c r="A26" s="13" t="s">
        <v>21</v>
      </c>
      <c r="B26" s="133">
        <f>((B24/B25))</f>
        <v>0.018385653407815384</v>
      </c>
      <c r="C26" s="134"/>
    </row>
    <row r="27" spans="1:3" ht="24.75" customHeight="1">
      <c r="A27" s="12" t="s">
        <v>9</v>
      </c>
      <c r="B27" s="135">
        <f>(2%*B25)</f>
        <v>279827320.742</v>
      </c>
      <c r="C27" s="136"/>
    </row>
    <row r="28" spans="1:3" ht="24.75" customHeight="1">
      <c r="A28" s="25" t="s">
        <v>10</v>
      </c>
      <c r="B28" s="137">
        <f>(1.9%*B25)</f>
        <v>265835954.7049</v>
      </c>
      <c r="C28" s="138"/>
    </row>
    <row r="29" spans="1:3" ht="13.5" customHeight="1">
      <c r="A29" s="14" t="s">
        <v>11</v>
      </c>
      <c r="B29" s="4"/>
      <c r="C29" s="26"/>
    </row>
    <row r="30" spans="1:3" ht="36" customHeight="1">
      <c r="A30" s="118" t="s">
        <v>84</v>
      </c>
      <c r="B30" s="119"/>
      <c r="C30" s="120"/>
    </row>
    <row r="31" spans="1:3" ht="11.25" customHeight="1">
      <c r="A31" s="121" t="s">
        <v>12</v>
      </c>
      <c r="B31" s="122"/>
      <c r="C31" s="123"/>
    </row>
    <row r="32" spans="1:3" ht="11.25">
      <c r="A32" s="124" t="s">
        <v>13</v>
      </c>
      <c r="B32" s="125"/>
      <c r="C32" s="126"/>
    </row>
    <row r="33" spans="1:3" ht="35.25" customHeight="1">
      <c r="A33" s="127" t="s">
        <v>25</v>
      </c>
      <c r="B33" s="128"/>
      <c r="C33" s="129"/>
    </row>
    <row r="34" spans="1:3" ht="56.25" customHeight="1">
      <c r="A34" s="130" t="s">
        <v>26</v>
      </c>
      <c r="B34" s="131"/>
      <c r="C34" s="132"/>
    </row>
    <row r="35" spans="1:3" ht="15" customHeight="1">
      <c r="A35" s="15"/>
      <c r="B35" s="24"/>
      <c r="C35" s="26"/>
    </row>
    <row r="36" spans="1:3" ht="15" customHeight="1">
      <c r="A36" s="15"/>
      <c r="B36" s="24"/>
      <c r="C36" s="26"/>
    </row>
    <row r="37" spans="1:3" ht="13.5" customHeight="1">
      <c r="A37" s="16"/>
      <c r="B37" s="4"/>
      <c r="C37" s="26"/>
    </row>
    <row r="38" spans="1:3" ht="12.75">
      <c r="A38" s="139" t="s">
        <v>82</v>
      </c>
      <c r="B38" s="140"/>
      <c r="C38" s="141"/>
    </row>
    <row r="39" spans="1:3" ht="12.75">
      <c r="A39" s="115" t="s">
        <v>83</v>
      </c>
      <c r="B39" s="116"/>
      <c r="C39" s="117"/>
    </row>
    <row r="40" ht="12.75">
      <c r="A40" s="6"/>
    </row>
  </sheetData>
  <mergeCells count="19">
    <mergeCell ref="B25:C25"/>
    <mergeCell ref="A7:C7"/>
    <mergeCell ref="A8:C8"/>
    <mergeCell ref="A9:C9"/>
    <mergeCell ref="A10:C10"/>
    <mergeCell ref="B14:C14"/>
    <mergeCell ref="A14:A15"/>
    <mergeCell ref="A11:C11"/>
    <mergeCell ref="B24:C24"/>
    <mergeCell ref="B26:C26"/>
    <mergeCell ref="B27:C27"/>
    <mergeCell ref="B28:C28"/>
    <mergeCell ref="A38:C38"/>
    <mergeCell ref="A39:C39"/>
    <mergeCell ref="A30:C30"/>
    <mergeCell ref="A31:C31"/>
    <mergeCell ref="A32:C32"/>
    <mergeCell ref="A33:C33"/>
    <mergeCell ref="A34:C34"/>
  </mergeCells>
  <printOptions horizontalCentered="1"/>
  <pageMargins left="0" right="0" top="0.3937007874015748" bottom="0.3937007874015748" header="0.31496062992125984" footer="0.11811023622047245"/>
  <pageSetup horizontalDpi="300" verticalDpi="300" orientation="portrait" paperSize="9" scale="95" r:id="rId3"/>
  <legacyDrawing r:id="rId2"/>
  <oleObjects>
    <oleObject progId="Word.Picture.8" shapeId="1548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Publico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 - Apoio ao Usuario</dc:creator>
  <cp:keywords/>
  <dc:description/>
  <cp:lastModifiedBy>xpadmin</cp:lastModifiedBy>
  <cp:lastPrinted>2008-01-28T19:13:18Z</cp:lastPrinted>
  <dcterms:created xsi:type="dcterms:W3CDTF">2005-12-16T14:08:33Z</dcterms:created>
  <dcterms:modified xsi:type="dcterms:W3CDTF">2008-01-30T14:03:52Z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