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Disponibilidades" sheetId="1" r:id="rId1"/>
    <sheet name="Restos a Pagar" sheetId="2" r:id="rId2"/>
  </sheets>
  <definedNames/>
  <calcPr fullCalcOnLoad="1"/>
</workbook>
</file>

<file path=xl/sharedStrings.xml><?xml version="1.0" encoding="utf-8"?>
<sst xmlns="http://schemas.openxmlformats.org/spreadsheetml/2006/main" count="93" uniqueCount="78">
  <si>
    <t>ESTADO DO RIO GRANDE DO SUL</t>
  </si>
  <si>
    <t>Em R$ mil</t>
  </si>
  <si>
    <t>MINISTÉRIO PÚBLICO</t>
  </si>
  <si>
    <t>TÍTULOS</t>
  </si>
  <si>
    <t>RECURSOS                         LIVRES</t>
  </si>
  <si>
    <t xml:space="preserve"> RECURSOS VINCULADOS</t>
  </si>
  <si>
    <t>TOTAL</t>
  </si>
  <si>
    <t xml:space="preserve">  Ativo Financeiro</t>
  </si>
  <si>
    <t xml:space="preserve">  Disponível</t>
  </si>
  <si>
    <t xml:space="preserve">  Vinculado em conta Bancária</t>
  </si>
  <si>
    <t xml:space="preserve">  Demais Haveres Financeiros</t>
  </si>
  <si>
    <t xml:space="preserve">  Passivo Financeiro</t>
  </si>
  <si>
    <t xml:space="preserve">  Depósitos</t>
  </si>
  <si>
    <t xml:space="preserve">  Diversos</t>
  </si>
  <si>
    <t xml:space="preserve">  1 - DISPONIBILIDADE FINANCEIRA</t>
  </si>
  <si>
    <t>RESTOS A PAGAR</t>
  </si>
  <si>
    <t xml:space="preserve">  De Exercícios Anteriores</t>
  </si>
  <si>
    <t xml:space="preserve">       Processados - Consolidado</t>
  </si>
  <si>
    <t xml:space="preserve">         Processados</t>
  </si>
  <si>
    <t xml:space="preserve">         Contribuição Patronal ao IPERGS a Pagar</t>
  </si>
  <si>
    <t xml:space="preserve">       Não-Processados - Consolidado</t>
  </si>
  <si>
    <t xml:space="preserve">         Não-Processados </t>
  </si>
  <si>
    <t xml:space="preserve">         Contribuição Patronal ao IPERGS a Liquidar</t>
  </si>
  <si>
    <t xml:space="preserve">  Do Exercício Atual</t>
  </si>
  <si>
    <t xml:space="preserve">       Inscrição Restos Processados - Consolidado</t>
  </si>
  <si>
    <t xml:space="preserve">         Inscrição Restos Processados</t>
  </si>
  <si>
    <t xml:space="preserve">  2 - TOTAL</t>
  </si>
  <si>
    <t xml:space="preserve">  3 - INSUFICIÊNCIA   (3 = 1 - 2)</t>
  </si>
  <si>
    <t xml:space="preserve">  4 - Inscrição em Restos Não-Processados</t>
  </si>
  <si>
    <t xml:space="preserve">  5 - SALDO EXCEDENTE   (5= 3 - 4)</t>
  </si>
  <si>
    <t>Nota: Sistema AFE</t>
  </si>
  <si>
    <t>NOTAS:</t>
  </si>
  <si>
    <t xml:space="preserve">   1 - O valor da disponibilidade de caixa é o saldo do patrimônio financeiro, expurgado de duplicidades (transferências intragovernamentais), apurado</t>
  </si>
  <si>
    <t xml:space="preserve">        antes do encerramento do exercício, ou seja, antes da inscrição de valores em Restos a Pagar. </t>
  </si>
  <si>
    <t xml:space="preserve">   2 - No Demonstrativo da Disponibilidade de Caixa não estão considerados os saldos do Passivo Potencial.</t>
  </si>
  <si>
    <t>Roberto Bandeira Pereira,</t>
  </si>
  <si>
    <t>Carlos Alberto Cunha Umsza,</t>
  </si>
  <si>
    <t>Procurador-Geral de Justiça.</t>
  </si>
  <si>
    <t>ESPECIFICAÇÃO</t>
  </si>
  <si>
    <t>Movimentação no Período</t>
  </si>
  <si>
    <t>Encerramento do Exercício</t>
  </si>
  <si>
    <t>Liquidações</t>
  </si>
  <si>
    <t>Pagamentos</t>
  </si>
  <si>
    <t>Prescrições</t>
  </si>
  <si>
    <t>Saldo                   Antes do                Encerramento</t>
  </si>
  <si>
    <t>Var. % Saldo</t>
  </si>
  <si>
    <t>Inscrição</t>
  </si>
  <si>
    <t>% Inscrito              em relação                ao total</t>
  </si>
  <si>
    <t>Saldo        Exercício Seguinte</t>
  </si>
  <si>
    <t>% Variação /Saldo Inicial</t>
  </si>
  <si>
    <t>( 1 )</t>
  </si>
  <si>
    <t>( 2 )</t>
  </si>
  <si>
    <t>( 3 )</t>
  </si>
  <si>
    <t>( 4 )</t>
  </si>
  <si>
    <t>( 5 )</t>
  </si>
  <si>
    <t>(5 - 1) / (1)</t>
  </si>
  <si>
    <t>( 6 )</t>
  </si>
  <si>
    <t>(7) = (5 + 6)</t>
  </si>
  <si>
    <t>(7 - 1) / (1)</t>
  </si>
  <si>
    <t>1 – PROCESSADOS</t>
  </si>
  <si>
    <t>1.1 - Recursos Livres</t>
  </si>
  <si>
    <t>1.2 - Recursos Vinculados</t>
  </si>
  <si>
    <t>2 – NÃO-PROCESSADOS</t>
  </si>
  <si>
    <t>2.1 - Recursos Livres</t>
  </si>
  <si>
    <t>2.2 - Recursos Vinculados</t>
  </si>
  <si>
    <t xml:space="preserve">3 – TOTAL </t>
  </si>
  <si>
    <t>3.1 - Recursos Livres</t>
  </si>
  <si>
    <t>3.2 - Recursos Vinculados</t>
  </si>
  <si>
    <t>Fonte: Sistema AFE</t>
  </si>
  <si>
    <t>DISPONIBILIDADES DE CAIXA - EXERCÍCIO DE 2006</t>
  </si>
  <si>
    <t xml:space="preserve"> </t>
  </si>
  <si>
    <t>DEMONSTRATIVO DOS RESTOS A PAGAR - EXERCÍCIO DE 2006</t>
  </si>
  <si>
    <t>Saldo                   em 2005</t>
  </si>
  <si>
    <t>PRESTAÇÃO DE CONTAS DA GESTÃO FISCAL - EXERCÍCIO DE 2006</t>
  </si>
  <si>
    <t>Porto Alegre, 14 de fevereiro de 2007.</t>
  </si>
  <si>
    <t>Iran Santos Vieira,</t>
  </si>
  <si>
    <t>Contador e Auditor-Geral do Estado em exercício.</t>
  </si>
  <si>
    <t>Diretor-Geral em exercício.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</si>
</sst>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41" fontId="4" fillId="0" borderId="7" xfId="0" applyNumberFormat="1" applyFont="1" applyBorder="1" applyAlignment="1">
      <alignment wrapText="1"/>
    </xf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justify" wrapText="1"/>
    </xf>
    <xf numFmtId="41" fontId="2" fillId="0" borderId="7" xfId="0" applyNumberFormat="1" applyFont="1" applyBorder="1" applyAlignment="1">
      <alignment wrapText="1"/>
    </xf>
    <xf numFmtId="41" fontId="2" fillId="0" borderId="8" xfId="0" applyNumberFormat="1" applyFont="1" applyBorder="1" applyAlignment="1">
      <alignment wrapText="1"/>
    </xf>
    <xf numFmtId="0" fontId="4" fillId="2" borderId="9" xfId="0" applyFont="1" applyFill="1" applyBorder="1" applyAlignment="1">
      <alignment horizontal="justify" wrapText="1"/>
    </xf>
    <xf numFmtId="0" fontId="4" fillId="2" borderId="10" xfId="0" applyFont="1" applyFill="1" applyBorder="1" applyAlignment="1">
      <alignment horizontal="justify" wrapText="1"/>
    </xf>
    <xf numFmtId="41" fontId="4" fillId="2" borderId="11" xfId="0" applyNumberFormat="1" applyFont="1" applyFill="1" applyBorder="1" applyAlignment="1">
      <alignment wrapText="1"/>
    </xf>
    <xf numFmtId="41" fontId="4" fillId="2" borderId="12" xfId="0" applyNumberFormat="1" applyFont="1" applyFill="1" applyBorder="1" applyAlignment="1">
      <alignment wrapText="1"/>
    </xf>
    <xf numFmtId="43" fontId="1" fillId="0" borderId="0" xfId="18" applyFont="1" applyAlignment="1">
      <alignment/>
    </xf>
    <xf numFmtId="41" fontId="1" fillId="0" borderId="0" xfId="0" applyNumberFormat="1" applyFont="1" applyAlignment="1">
      <alignment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41" fontId="4" fillId="2" borderId="15" xfId="0" applyNumberFormat="1" applyFont="1" applyFill="1" applyBorder="1" applyAlignment="1">
      <alignment wrapText="1"/>
    </xf>
    <xf numFmtId="41" fontId="2" fillId="0" borderId="3" xfId="0" applyNumberFormat="1" applyFont="1" applyBorder="1" applyAlignment="1">
      <alignment wrapText="1"/>
    </xf>
    <xf numFmtId="41" fontId="2" fillId="0" borderId="4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43" fontId="0" fillId="0" borderId="0" xfId="18" applyAlignment="1">
      <alignment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 quotePrefix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10" fontId="4" fillId="0" borderId="7" xfId="0" applyNumberFormat="1" applyFont="1" applyBorder="1" applyAlignment="1">
      <alignment wrapText="1"/>
    </xf>
    <xf numFmtId="10" fontId="4" fillId="0" borderId="8" xfId="0" applyNumberFormat="1" applyFont="1" applyBorder="1" applyAlignment="1">
      <alignment wrapText="1"/>
    </xf>
    <xf numFmtId="39" fontId="1" fillId="0" borderId="0" xfId="0" applyNumberFormat="1" applyFont="1" applyAlignment="1">
      <alignment/>
    </xf>
    <xf numFmtId="37" fontId="1" fillId="0" borderId="7" xfId="0" applyNumberFormat="1" applyFont="1" applyBorder="1" applyAlignment="1">
      <alignment/>
    </xf>
    <xf numFmtId="10" fontId="2" fillId="0" borderId="7" xfId="0" applyNumberFormat="1" applyFont="1" applyBorder="1" applyAlignment="1">
      <alignment wrapText="1"/>
    </xf>
    <xf numFmtId="0" fontId="2" fillId="0" borderId="19" xfId="0" applyFont="1" applyBorder="1" applyAlignment="1">
      <alignment horizontal="justify" wrapText="1"/>
    </xf>
    <xf numFmtId="10" fontId="2" fillId="0" borderId="2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1" fontId="4" fillId="0" borderId="0" xfId="0" applyNumberFormat="1" applyFont="1" applyBorder="1" applyAlignment="1">
      <alignment wrapText="1"/>
    </xf>
    <xf numFmtId="41" fontId="0" fillId="0" borderId="0" xfId="0" applyNumberFormat="1" applyBorder="1" applyAlignment="1">
      <alignment/>
    </xf>
    <xf numFmtId="37" fontId="8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Border="1" applyAlignment="1">
      <alignment wrapText="1"/>
    </xf>
    <xf numFmtId="37" fontId="1" fillId="0" borderId="0" xfId="0" applyNumberFormat="1" applyFont="1" applyFill="1" applyBorder="1" applyAlignment="1">
      <alignment/>
    </xf>
    <xf numFmtId="10" fontId="2" fillId="0" borderId="8" xfId="0" applyNumberFormat="1" applyFont="1" applyBorder="1" applyAlignment="1">
      <alignment wrapText="1"/>
    </xf>
    <xf numFmtId="41" fontId="4" fillId="0" borderId="21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41" fontId="4" fillId="2" borderId="22" xfId="0" applyNumberFormat="1" applyFont="1" applyFill="1" applyBorder="1" applyAlignment="1">
      <alignment wrapText="1"/>
    </xf>
    <xf numFmtId="41" fontId="2" fillId="0" borderId="20" xfId="0" applyNumberFormat="1" applyFont="1" applyBorder="1" applyAlignment="1">
      <alignment wrapText="1"/>
    </xf>
    <xf numFmtId="10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justify" wrapText="1"/>
    </xf>
    <xf numFmtId="41" fontId="4" fillId="0" borderId="8" xfId="0" applyNumberFormat="1" applyFont="1" applyBorder="1" applyAlignment="1">
      <alignment wrapText="1"/>
    </xf>
    <xf numFmtId="41" fontId="2" fillId="0" borderId="18" xfId="0" applyNumberFormat="1" applyFont="1" applyBorder="1" applyAlignment="1">
      <alignment wrapText="1"/>
    </xf>
    <xf numFmtId="41" fontId="4" fillId="2" borderId="23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3" fillId="2" borderId="25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2" borderId="30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2</xdr:col>
      <xdr:colOff>628650</xdr:colOff>
      <xdr:row>3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342900" cy="5715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28575</xdr:rowOff>
    </xdr:from>
    <xdr:to>
      <xdr:col>5</xdr:col>
      <xdr:colOff>381000</xdr:colOff>
      <xdr:row>3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5048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"/>
  <sheetViews>
    <sheetView tabSelected="1" workbookViewId="0" topLeftCell="A1">
      <selection activeCell="I8" sqref="I8"/>
    </sheetView>
  </sheetViews>
  <sheetFormatPr defaultColWidth="9.140625" defaultRowHeight="12.75"/>
  <cols>
    <col min="1" max="1" width="23.7109375" style="1" customWidth="1"/>
    <col min="2" max="2" width="13.28125" style="1" customWidth="1"/>
    <col min="3" max="3" width="15.00390625" style="1" customWidth="1"/>
    <col min="4" max="4" width="16.57421875" style="1" customWidth="1"/>
    <col min="5" max="5" width="21.00390625" style="1" customWidth="1"/>
    <col min="6" max="6" width="7.00390625" style="1" customWidth="1"/>
    <col min="7" max="7" width="1.1484375" style="1" hidden="1" customWidth="1"/>
    <col min="8" max="8" width="4.140625" style="1" hidden="1" customWidth="1"/>
    <col min="9" max="9" width="9.00390625" style="1" bestFit="1" customWidth="1"/>
    <col min="10" max="16384" width="9.140625" style="1" customWidth="1"/>
  </cols>
  <sheetData>
    <row r="1" ht="15" customHeight="1"/>
    <row r="2" ht="15" customHeight="1"/>
    <row r="3" spans="1:5" ht="15" customHeight="1">
      <c r="A3" s="75"/>
      <c r="B3" s="75"/>
      <c r="C3" s="75"/>
      <c r="D3" s="75"/>
      <c r="E3" s="75"/>
    </row>
    <row r="4" spans="1:12" ht="15" customHeight="1">
      <c r="A4" s="76" t="s">
        <v>0</v>
      </c>
      <c r="B4" s="76"/>
      <c r="C4" s="76"/>
      <c r="D4" s="76"/>
      <c r="E4" s="76"/>
      <c r="F4" s="2"/>
      <c r="G4" s="2"/>
      <c r="H4" s="2"/>
      <c r="I4" s="2"/>
      <c r="J4" s="2"/>
      <c r="K4" s="2"/>
      <c r="L4" s="2"/>
    </row>
    <row r="5" ht="15" customHeight="1"/>
    <row r="6" spans="1:5" ht="15" customHeight="1" thickBot="1">
      <c r="A6" s="77" t="s">
        <v>1</v>
      </c>
      <c r="B6" s="77"/>
      <c r="C6" s="77"/>
      <c r="D6" s="77"/>
      <c r="E6" s="77"/>
    </row>
    <row r="7" spans="1:5" ht="19.5" customHeight="1" thickTop="1">
      <c r="A7" s="78" t="s">
        <v>2</v>
      </c>
      <c r="B7" s="79"/>
      <c r="C7" s="79"/>
      <c r="D7" s="79"/>
      <c r="E7" s="80"/>
    </row>
    <row r="8" spans="1:5" ht="19.5" customHeight="1">
      <c r="A8" s="81" t="s">
        <v>69</v>
      </c>
      <c r="B8" s="82"/>
      <c r="C8" s="83"/>
      <c r="D8" s="83"/>
      <c r="E8" s="84"/>
    </row>
    <row r="9" spans="1:5" ht="30" customHeight="1">
      <c r="A9" s="3" t="s">
        <v>3</v>
      </c>
      <c r="B9" s="4"/>
      <c r="C9" s="5" t="s">
        <v>4</v>
      </c>
      <c r="D9" s="5" t="s">
        <v>5</v>
      </c>
      <c r="E9" s="6" t="s">
        <v>6</v>
      </c>
    </row>
    <row r="10" spans="1:5" ht="15" customHeight="1">
      <c r="A10" s="7" t="s">
        <v>7</v>
      </c>
      <c r="B10" s="8"/>
      <c r="C10" s="9">
        <f>SUM(C11)</f>
        <v>35816</v>
      </c>
      <c r="D10" s="63">
        <f>SUM(D11+D12)</f>
        <v>6268</v>
      </c>
      <c r="E10" s="69">
        <f>SUM(C10:D10)</f>
        <v>42084</v>
      </c>
    </row>
    <row r="11" spans="1:5" ht="15" customHeight="1">
      <c r="A11" s="10" t="s">
        <v>8</v>
      </c>
      <c r="B11" s="11"/>
      <c r="C11" s="12">
        <v>35816</v>
      </c>
      <c r="D11" s="64">
        <v>0</v>
      </c>
      <c r="E11" s="13">
        <f aca="true" t="shared" si="0" ref="E11:E17">SUM(C11:D11)</f>
        <v>35816</v>
      </c>
    </row>
    <row r="12" spans="1:5" ht="15" customHeight="1">
      <c r="A12" s="10" t="s">
        <v>9</v>
      </c>
      <c r="B12" s="11"/>
      <c r="C12" s="12">
        <v>0</v>
      </c>
      <c r="D12" s="64">
        <v>6268</v>
      </c>
      <c r="E12" s="13">
        <f t="shared" si="0"/>
        <v>6268</v>
      </c>
    </row>
    <row r="13" spans="1:5" ht="15" customHeight="1">
      <c r="A13" s="10" t="s">
        <v>10</v>
      </c>
      <c r="B13" s="11"/>
      <c r="C13" s="12"/>
      <c r="D13" s="64"/>
      <c r="E13" s="13">
        <v>0</v>
      </c>
    </row>
    <row r="14" spans="1:5" ht="15" customHeight="1">
      <c r="A14" s="7" t="s">
        <v>11</v>
      </c>
      <c r="B14" s="8"/>
      <c r="C14" s="9">
        <f>SUM(C15+C16)</f>
        <v>2460</v>
      </c>
      <c r="D14" s="63">
        <v>0</v>
      </c>
      <c r="E14" s="69">
        <f t="shared" si="0"/>
        <v>2460</v>
      </c>
    </row>
    <row r="15" spans="1:5" ht="15" customHeight="1">
      <c r="A15" s="10" t="s">
        <v>12</v>
      </c>
      <c r="B15" s="11"/>
      <c r="C15" s="12">
        <v>2318</v>
      </c>
      <c r="D15" s="64">
        <v>0</v>
      </c>
      <c r="E15" s="13">
        <f t="shared" si="0"/>
        <v>2318</v>
      </c>
    </row>
    <row r="16" spans="1:5" ht="15" customHeight="1">
      <c r="A16" s="10" t="s">
        <v>13</v>
      </c>
      <c r="B16" s="11"/>
      <c r="C16" s="12">
        <v>142</v>
      </c>
      <c r="D16" s="64">
        <v>0</v>
      </c>
      <c r="E16" s="70">
        <f t="shared" si="0"/>
        <v>142</v>
      </c>
    </row>
    <row r="17" spans="1:9" ht="15" customHeight="1" thickBot="1">
      <c r="A17" s="14" t="s">
        <v>14</v>
      </c>
      <c r="B17" s="15"/>
      <c r="C17" s="16">
        <f>SUM(C10-C14)</f>
        <v>33356</v>
      </c>
      <c r="D17" s="16">
        <f>SUM(D10-D14)</f>
        <v>6268</v>
      </c>
      <c r="E17" s="65">
        <f t="shared" si="0"/>
        <v>39624</v>
      </c>
      <c r="H17" s="18"/>
      <c r="I17" s="19"/>
    </row>
    <row r="18" spans="1:9" ht="15" customHeight="1" thickBot="1" thickTop="1">
      <c r="A18" s="90" t="s">
        <v>70</v>
      </c>
      <c r="B18" s="90"/>
      <c r="C18" s="90"/>
      <c r="D18" s="90"/>
      <c r="E18" s="90"/>
      <c r="H18" s="18"/>
      <c r="I18" s="19"/>
    </row>
    <row r="19" spans="1:9" ht="24.75" customHeight="1" thickTop="1">
      <c r="A19" s="85" t="s">
        <v>15</v>
      </c>
      <c r="B19" s="86"/>
      <c r="C19" s="86"/>
      <c r="D19" s="86"/>
      <c r="E19" s="87"/>
      <c r="H19" s="18"/>
      <c r="I19" s="19"/>
    </row>
    <row r="20" spans="1:9" ht="30" customHeight="1">
      <c r="A20" s="3" t="s">
        <v>3</v>
      </c>
      <c r="B20" s="4"/>
      <c r="C20" s="5" t="s">
        <v>4</v>
      </c>
      <c r="D20" s="5" t="s">
        <v>5</v>
      </c>
      <c r="E20" s="6" t="s">
        <v>6</v>
      </c>
      <c r="H20" s="18"/>
      <c r="I20" s="19"/>
    </row>
    <row r="21" spans="1:9" ht="15" customHeight="1">
      <c r="A21" s="7" t="s">
        <v>16</v>
      </c>
      <c r="B21" s="8"/>
      <c r="C21" s="9">
        <f>SUM(C22+C25)</f>
        <v>2113</v>
      </c>
      <c r="D21" s="9">
        <f>SUM(D22+D25)</f>
        <v>1</v>
      </c>
      <c r="E21" s="69">
        <f>SUM(C21+D21)</f>
        <v>2114</v>
      </c>
      <c r="H21" s="18"/>
      <c r="I21" s="19"/>
    </row>
    <row r="22" spans="1:9" ht="15" customHeight="1">
      <c r="A22" s="10" t="s">
        <v>17</v>
      </c>
      <c r="B22" s="11"/>
      <c r="C22" s="12">
        <f>SUM(C23:C24)</f>
        <v>12</v>
      </c>
      <c r="D22" s="12">
        <v>0</v>
      </c>
      <c r="E22" s="13">
        <f aca="true" t="shared" si="1" ref="E22:E31">SUM(C22+D22)</f>
        <v>12</v>
      </c>
      <c r="H22" s="18"/>
      <c r="I22" s="19"/>
    </row>
    <row r="23" spans="1:9" ht="15" customHeight="1">
      <c r="A23" s="10" t="s">
        <v>18</v>
      </c>
      <c r="B23" s="11"/>
      <c r="C23" s="12">
        <v>12</v>
      </c>
      <c r="D23" s="12">
        <v>0</v>
      </c>
      <c r="E23" s="13">
        <f t="shared" si="1"/>
        <v>12</v>
      </c>
      <c r="H23" s="18"/>
      <c r="I23" s="19"/>
    </row>
    <row r="24" spans="1:9" ht="15" customHeight="1">
      <c r="A24" s="88" t="s">
        <v>19</v>
      </c>
      <c r="B24" s="89"/>
      <c r="C24" s="12">
        <v>0</v>
      </c>
      <c r="D24" s="12">
        <v>0</v>
      </c>
      <c r="E24" s="69">
        <f t="shared" si="1"/>
        <v>0</v>
      </c>
      <c r="H24" s="18"/>
      <c r="I24" s="19"/>
    </row>
    <row r="25" spans="1:5" ht="15" customHeight="1">
      <c r="A25" s="10" t="s">
        <v>20</v>
      </c>
      <c r="B25" s="11"/>
      <c r="C25" s="12">
        <f>SUM(C26:C27)</f>
        <v>2101</v>
      </c>
      <c r="D25" s="12">
        <f>SUM(D26:D27)</f>
        <v>1</v>
      </c>
      <c r="E25" s="13">
        <f t="shared" si="1"/>
        <v>2102</v>
      </c>
    </row>
    <row r="26" spans="1:5" ht="15" customHeight="1">
      <c r="A26" s="10" t="s">
        <v>21</v>
      </c>
      <c r="B26" s="11"/>
      <c r="C26" s="12">
        <v>2101</v>
      </c>
      <c r="D26" s="12">
        <v>1</v>
      </c>
      <c r="E26" s="13">
        <f t="shared" si="1"/>
        <v>2102</v>
      </c>
    </row>
    <row r="27" spans="1:5" ht="15" customHeight="1">
      <c r="A27" s="88" t="s">
        <v>22</v>
      </c>
      <c r="B27" s="89"/>
      <c r="C27" s="12">
        <v>0</v>
      </c>
      <c r="D27" s="12">
        <v>0</v>
      </c>
      <c r="E27" s="69">
        <f t="shared" si="1"/>
        <v>0</v>
      </c>
    </row>
    <row r="28" spans="1:5" ht="15" customHeight="1">
      <c r="A28" s="7" t="s">
        <v>23</v>
      </c>
      <c r="B28" s="8"/>
      <c r="C28" s="9">
        <f>SUM(C29)</f>
        <v>4162</v>
      </c>
      <c r="D28" s="9">
        <f>SUM(D29)</f>
        <v>0</v>
      </c>
      <c r="E28" s="69">
        <f t="shared" si="1"/>
        <v>4162</v>
      </c>
    </row>
    <row r="29" spans="1:5" ht="15" customHeight="1">
      <c r="A29" s="88" t="s">
        <v>24</v>
      </c>
      <c r="B29" s="89"/>
      <c r="C29" s="12">
        <f>SUM(C30:C31)</f>
        <v>4162</v>
      </c>
      <c r="D29" s="12">
        <f>SUM(D30:D31)</f>
        <v>0</v>
      </c>
      <c r="E29" s="13">
        <f t="shared" si="1"/>
        <v>4162</v>
      </c>
    </row>
    <row r="30" spans="1:5" ht="15" customHeight="1">
      <c r="A30" s="88" t="s">
        <v>25</v>
      </c>
      <c r="B30" s="89"/>
      <c r="C30" s="12">
        <v>4162</v>
      </c>
      <c r="D30" s="12">
        <v>0</v>
      </c>
      <c r="E30" s="13">
        <f t="shared" si="1"/>
        <v>4162</v>
      </c>
    </row>
    <row r="31" spans="1:5" ht="15" customHeight="1">
      <c r="A31" s="93" t="s">
        <v>19</v>
      </c>
      <c r="B31" s="94"/>
      <c r="C31" s="12">
        <v>0</v>
      </c>
      <c r="D31" s="12">
        <v>0</v>
      </c>
      <c r="E31" s="69">
        <f t="shared" si="1"/>
        <v>0</v>
      </c>
    </row>
    <row r="32" spans="1:5" ht="15" customHeight="1" thickBot="1">
      <c r="A32" s="20" t="s">
        <v>26</v>
      </c>
      <c r="B32" s="21"/>
      <c r="C32" s="16">
        <f>SUM(C21+C28)</f>
        <v>6275</v>
      </c>
      <c r="D32" s="16">
        <f>SUM(D21+D28)</f>
        <v>1</v>
      </c>
      <c r="E32" s="17">
        <f>SUM(E21+E28)</f>
        <v>6276</v>
      </c>
    </row>
    <row r="33" spans="1:5" ht="15" customHeight="1" thickBot="1" thickTop="1">
      <c r="A33" s="72"/>
      <c r="B33" s="72"/>
      <c r="C33" s="72"/>
      <c r="D33" s="72"/>
      <c r="E33" s="72"/>
    </row>
    <row r="34" spans="1:5" ht="15" customHeight="1" thickTop="1">
      <c r="A34" s="22" t="s">
        <v>27</v>
      </c>
      <c r="B34" s="23"/>
      <c r="C34" s="24">
        <f>SUM(C17-C32)</f>
        <v>27081</v>
      </c>
      <c r="D34" s="24">
        <f>SUM(D17-D32)</f>
        <v>6267</v>
      </c>
      <c r="E34" s="71">
        <f>SUM(E17-E32)</f>
        <v>33348</v>
      </c>
    </row>
    <row r="35" spans="1:5" ht="15" customHeight="1">
      <c r="A35" s="95" t="s">
        <v>28</v>
      </c>
      <c r="B35" s="96"/>
      <c r="C35" s="25">
        <v>20690</v>
      </c>
      <c r="D35" s="25">
        <v>0</v>
      </c>
      <c r="E35" s="26">
        <f>SUM(C35:D35)</f>
        <v>20690</v>
      </c>
    </row>
    <row r="36" spans="1:5" ht="15" customHeight="1" thickBot="1">
      <c r="A36" s="14" t="s">
        <v>29</v>
      </c>
      <c r="B36" s="15"/>
      <c r="C36" s="16">
        <f>SUM(C34-C35)</f>
        <v>6391</v>
      </c>
      <c r="D36" s="16">
        <f>SUM(D34-D35)</f>
        <v>6267</v>
      </c>
      <c r="E36" s="17">
        <f>SUM(E34-E35)</f>
        <v>12658</v>
      </c>
    </row>
    <row r="37" spans="1:5" ht="12" thickTop="1">
      <c r="A37" s="91" t="s">
        <v>30</v>
      </c>
      <c r="B37" s="91"/>
      <c r="C37" s="91"/>
      <c r="D37" s="91"/>
      <c r="E37" s="91"/>
    </row>
    <row r="38" ht="11.25">
      <c r="E38" s="19"/>
    </row>
    <row r="39" spans="1:5" ht="11.25">
      <c r="A39" s="92" t="s">
        <v>31</v>
      </c>
      <c r="B39" s="92"/>
      <c r="C39" s="92"/>
      <c r="D39" s="92"/>
      <c r="E39" s="92"/>
    </row>
    <row r="40" spans="1:5" ht="11.25">
      <c r="A40" s="27" t="s">
        <v>32</v>
      </c>
      <c r="B40" s="27"/>
      <c r="C40" s="27"/>
      <c r="D40" s="27"/>
      <c r="E40" s="27"/>
    </row>
    <row r="41" spans="1:5" ht="11.25">
      <c r="A41" s="27" t="s">
        <v>33</v>
      </c>
      <c r="B41" s="28"/>
      <c r="C41" s="28"/>
      <c r="D41" s="28"/>
      <c r="E41" s="28"/>
    </row>
    <row r="42" spans="1:5" ht="11.25">
      <c r="A42" s="27"/>
      <c r="B42" s="28"/>
      <c r="C42" s="28"/>
      <c r="D42" s="28"/>
      <c r="E42" s="28"/>
    </row>
    <row r="43" spans="1:5" ht="11.25">
      <c r="A43" s="29" t="s">
        <v>34</v>
      </c>
      <c r="B43" s="30"/>
      <c r="C43" s="29"/>
      <c r="D43" s="30"/>
      <c r="E43" s="29"/>
    </row>
    <row r="44" spans="1:5" ht="11.25">
      <c r="A44" s="27"/>
      <c r="B44" s="31"/>
      <c r="C44" s="29"/>
      <c r="D44" s="30"/>
      <c r="E44" s="29"/>
    </row>
    <row r="46" spans="1:11" ht="11.25">
      <c r="A46" s="33" t="s">
        <v>74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1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1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1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3" spans="1:4" ht="12.75">
      <c r="A53" t="s">
        <v>35</v>
      </c>
      <c r="B53" t="s">
        <v>36</v>
      </c>
      <c r="C53" s="34"/>
      <c r="D53" t="s">
        <v>75</v>
      </c>
    </row>
    <row r="54" spans="1:4" ht="12.75">
      <c r="A54" t="s">
        <v>37</v>
      </c>
      <c r="B54" t="s">
        <v>77</v>
      </c>
      <c r="C54" s="34"/>
      <c r="D54" s="74" t="s">
        <v>76</v>
      </c>
    </row>
  </sheetData>
  <mergeCells count="15">
    <mergeCell ref="A37:E37"/>
    <mergeCell ref="A39:E39"/>
    <mergeCell ref="A29:B29"/>
    <mergeCell ref="A30:B30"/>
    <mergeCell ref="A31:B31"/>
    <mergeCell ref="A35:B35"/>
    <mergeCell ref="A8:E8"/>
    <mergeCell ref="A19:E19"/>
    <mergeCell ref="A24:B24"/>
    <mergeCell ref="A27:B27"/>
    <mergeCell ref="A18:E18"/>
    <mergeCell ref="A3:E3"/>
    <mergeCell ref="A4:E4"/>
    <mergeCell ref="A6:E6"/>
    <mergeCell ref="A7:E7"/>
  </mergeCells>
  <printOptions horizontalCentered="1" verticalCentered="1"/>
  <pageMargins left="0.45" right="0" top="0.1968503937007874" bottom="0.1968503937007874" header="0.11811023622047245" footer="0.11811023622047245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7"/>
  <sheetViews>
    <sheetView workbookViewId="0" topLeftCell="A9">
      <selection activeCell="C34" sqref="C34"/>
    </sheetView>
  </sheetViews>
  <sheetFormatPr defaultColWidth="9.140625" defaultRowHeight="12.75"/>
  <cols>
    <col min="1" max="1" width="20.140625" style="0" customWidth="1"/>
    <col min="2" max="2" width="11.00390625" style="0" customWidth="1"/>
    <col min="3" max="3" width="11.8515625" style="0" customWidth="1"/>
    <col min="4" max="4" width="11.7109375" style="0" customWidth="1"/>
    <col min="5" max="5" width="11.8515625" style="0" customWidth="1"/>
    <col min="6" max="6" width="12.7109375" style="0" customWidth="1"/>
    <col min="7" max="7" width="11.8515625" style="0" customWidth="1"/>
    <col min="8" max="8" width="11.421875" style="0" customWidth="1"/>
    <col min="9" max="9" width="11.8515625" style="0" customWidth="1"/>
    <col min="10" max="10" width="11.421875" style="0" customWidth="1"/>
    <col min="11" max="11" width="12.7109375" style="0" customWidth="1"/>
  </cols>
  <sheetData>
    <row r="4" spans="1:1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2.75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8" spans="1:11" ht="13.5" thickBot="1">
      <c r="A8" s="98" t="s">
        <v>1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5" customHeight="1" thickTop="1">
      <c r="A9" s="99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100"/>
    </row>
    <row r="10" spans="1:11" ht="15" customHeight="1">
      <c r="A10" s="101" t="s">
        <v>73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ht="1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15" customHeight="1">
      <c r="A12" s="101" t="s">
        <v>71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3"/>
    </row>
    <row r="13" spans="1:11" ht="15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6"/>
    </row>
    <row r="14" spans="1:11" ht="15" customHeight="1">
      <c r="A14" s="107" t="s">
        <v>38</v>
      </c>
      <c r="B14" s="110" t="s">
        <v>72</v>
      </c>
      <c r="C14" s="112" t="s">
        <v>39</v>
      </c>
      <c r="D14" s="112"/>
      <c r="E14" s="112"/>
      <c r="F14" s="112"/>
      <c r="G14" s="112"/>
      <c r="H14" s="112" t="s">
        <v>40</v>
      </c>
      <c r="I14" s="112"/>
      <c r="J14" s="112"/>
      <c r="K14" s="113"/>
    </row>
    <row r="15" spans="1:11" ht="30" customHeight="1">
      <c r="A15" s="108"/>
      <c r="B15" s="111"/>
      <c r="C15" s="110" t="s">
        <v>41</v>
      </c>
      <c r="D15" s="110" t="s">
        <v>42</v>
      </c>
      <c r="E15" s="110" t="s">
        <v>43</v>
      </c>
      <c r="F15" s="110" t="s">
        <v>44</v>
      </c>
      <c r="G15" s="110" t="s">
        <v>45</v>
      </c>
      <c r="H15" s="110" t="s">
        <v>46</v>
      </c>
      <c r="I15" s="110" t="s">
        <v>47</v>
      </c>
      <c r="J15" s="110" t="s">
        <v>48</v>
      </c>
      <c r="K15" s="115" t="s">
        <v>49</v>
      </c>
    </row>
    <row r="16" spans="1:11" ht="15" customHeight="1">
      <c r="A16" s="108"/>
      <c r="B16" s="111"/>
      <c r="C16" s="114"/>
      <c r="D16" s="114"/>
      <c r="E16" s="114"/>
      <c r="F16" s="114"/>
      <c r="G16" s="114"/>
      <c r="H16" s="114"/>
      <c r="I16" s="111"/>
      <c r="J16" s="114"/>
      <c r="K16" s="116"/>
    </row>
    <row r="17" spans="1:11" ht="15" customHeight="1">
      <c r="A17" s="109"/>
      <c r="B17" s="38" t="s">
        <v>50</v>
      </c>
      <c r="C17" s="38" t="s">
        <v>51</v>
      </c>
      <c r="D17" s="38" t="s">
        <v>52</v>
      </c>
      <c r="E17" s="38" t="s">
        <v>53</v>
      </c>
      <c r="F17" s="38" t="s">
        <v>54</v>
      </c>
      <c r="G17" s="39" t="s">
        <v>55</v>
      </c>
      <c r="H17" s="38" t="s">
        <v>56</v>
      </c>
      <c r="I17" s="40"/>
      <c r="J17" s="39" t="s">
        <v>57</v>
      </c>
      <c r="K17" s="41" t="s">
        <v>58</v>
      </c>
    </row>
    <row r="18" spans="1:12" ht="15" customHeight="1">
      <c r="A18" s="7" t="s">
        <v>59</v>
      </c>
      <c r="B18" s="9">
        <f>SUM(B19+B20)</f>
        <v>5861</v>
      </c>
      <c r="C18" s="9">
        <f>SUM(C19+C20)</f>
        <v>15922</v>
      </c>
      <c r="D18" s="9">
        <f>SUM(D19+D20)</f>
        <v>21771</v>
      </c>
      <c r="E18" s="9">
        <f>SUM(E19+E20)</f>
        <v>0</v>
      </c>
      <c r="F18" s="9">
        <f>SUM(F19+F20)</f>
        <v>12</v>
      </c>
      <c r="G18" s="42">
        <f>(F18-B18)/(B18)</f>
        <v>-0.9979525678211909</v>
      </c>
      <c r="H18" s="9">
        <f>SUM(H19+H20)</f>
        <v>4162</v>
      </c>
      <c r="I18" s="42">
        <v>0.1675</v>
      </c>
      <c r="J18" s="9">
        <f>SUM(F18+H18)</f>
        <v>4174</v>
      </c>
      <c r="K18" s="43">
        <f>(J18-B18)/B18</f>
        <v>-0.2878348404709094</v>
      </c>
      <c r="L18" s="44"/>
    </row>
    <row r="19" spans="1:12" ht="15" customHeight="1">
      <c r="A19" s="10" t="s">
        <v>60</v>
      </c>
      <c r="B19" s="45">
        <f>5723+52</f>
        <v>5775</v>
      </c>
      <c r="C19" s="12">
        <v>15614</v>
      </c>
      <c r="D19" s="12">
        <v>21377</v>
      </c>
      <c r="E19" s="12">
        <v>0</v>
      </c>
      <c r="F19" s="12">
        <v>12</v>
      </c>
      <c r="G19" s="46">
        <f>(F19-B19)/B19</f>
        <v>-0.9979220779220779</v>
      </c>
      <c r="H19" s="12">
        <v>4162</v>
      </c>
      <c r="I19" s="46">
        <v>0.1675</v>
      </c>
      <c r="J19" s="12">
        <f aca="true" t="shared" si="0" ref="J19:J26">SUM(F19+H19)</f>
        <v>4174</v>
      </c>
      <c r="K19" s="62">
        <f aca="true" t="shared" si="1" ref="K19:K26">(J19-B19)/B19</f>
        <v>-0.2772294372294372</v>
      </c>
      <c r="L19" s="44"/>
    </row>
    <row r="20" spans="1:12" ht="15" customHeight="1">
      <c r="A20" s="10" t="s">
        <v>61</v>
      </c>
      <c r="B20" s="45">
        <v>86</v>
      </c>
      <c r="C20" s="12">
        <v>308</v>
      </c>
      <c r="D20" s="12">
        <v>394</v>
      </c>
      <c r="E20" s="12">
        <v>0</v>
      </c>
      <c r="F20" s="12">
        <v>0</v>
      </c>
      <c r="G20" s="46">
        <f>F20-B20/B20</f>
        <v>-1</v>
      </c>
      <c r="H20" s="12">
        <v>0</v>
      </c>
      <c r="I20" s="46">
        <v>0</v>
      </c>
      <c r="J20" s="9">
        <f t="shared" si="0"/>
        <v>0</v>
      </c>
      <c r="K20" s="62">
        <f t="shared" si="1"/>
        <v>-1</v>
      </c>
      <c r="L20" s="44"/>
    </row>
    <row r="21" spans="1:12" ht="15" customHeight="1">
      <c r="A21" s="7" t="s">
        <v>62</v>
      </c>
      <c r="B21" s="9">
        <f>SUM(B22:B23)</f>
        <v>18035</v>
      </c>
      <c r="C21" s="9">
        <f>SUM(C22:C23)</f>
        <v>-15922</v>
      </c>
      <c r="D21" s="9">
        <v>0</v>
      </c>
      <c r="E21" s="9">
        <f>SUM(E22+E23)</f>
        <v>11</v>
      </c>
      <c r="F21" s="9">
        <f>SUM(F22+F23)</f>
        <v>2102</v>
      </c>
      <c r="G21" s="42">
        <f aca="true" t="shared" si="2" ref="G21:G26">(F21-B21)/B21</f>
        <v>-0.8834488494593845</v>
      </c>
      <c r="H21" s="9">
        <f>SUM(H22+H23)</f>
        <v>20690</v>
      </c>
      <c r="I21" s="42">
        <v>0.8325</v>
      </c>
      <c r="J21" s="9">
        <f t="shared" si="0"/>
        <v>22792</v>
      </c>
      <c r="K21" s="43">
        <f t="shared" si="1"/>
        <v>0.2637649015802606</v>
      </c>
      <c r="L21" s="44"/>
    </row>
    <row r="22" spans="1:12" ht="15" customHeight="1">
      <c r="A22" s="10" t="s">
        <v>63</v>
      </c>
      <c r="B22" s="12">
        <f>16688+1035</f>
        <v>17723</v>
      </c>
      <c r="C22" s="12">
        <v>-15614</v>
      </c>
      <c r="D22" s="12"/>
      <c r="E22" s="12">
        <v>8</v>
      </c>
      <c r="F22" s="12">
        <v>2101</v>
      </c>
      <c r="G22" s="46">
        <f t="shared" si="2"/>
        <v>-0.8814534785307228</v>
      </c>
      <c r="H22" s="12">
        <v>20690</v>
      </c>
      <c r="I22" s="46">
        <v>0.8325</v>
      </c>
      <c r="J22" s="12">
        <f t="shared" si="0"/>
        <v>22791</v>
      </c>
      <c r="K22" s="62">
        <f t="shared" si="1"/>
        <v>0.2859561022400271</v>
      </c>
      <c r="L22" s="44"/>
    </row>
    <row r="23" spans="1:12" ht="15" customHeight="1">
      <c r="A23" s="10" t="s">
        <v>64</v>
      </c>
      <c r="B23" s="12">
        <v>312</v>
      </c>
      <c r="C23" s="12">
        <v>-308</v>
      </c>
      <c r="D23" s="12"/>
      <c r="E23" s="12">
        <v>3</v>
      </c>
      <c r="F23" s="12">
        <v>1</v>
      </c>
      <c r="G23" s="46">
        <f t="shared" si="2"/>
        <v>-0.9967948717948718</v>
      </c>
      <c r="H23" s="12">
        <v>0</v>
      </c>
      <c r="I23" s="46">
        <v>0</v>
      </c>
      <c r="J23" s="12">
        <f t="shared" si="0"/>
        <v>1</v>
      </c>
      <c r="K23" s="62">
        <f t="shared" si="1"/>
        <v>-0.9967948717948718</v>
      </c>
      <c r="L23" s="44"/>
    </row>
    <row r="24" spans="1:11" ht="15" customHeight="1">
      <c r="A24" s="7" t="s">
        <v>65</v>
      </c>
      <c r="B24" s="9">
        <f>SUM(B25+B26)</f>
        <v>23896</v>
      </c>
      <c r="C24" s="9">
        <f>SUM(C25+C26)</f>
        <v>0</v>
      </c>
      <c r="D24" s="9">
        <f>SUM(D25+D26)</f>
        <v>21771</v>
      </c>
      <c r="E24" s="9">
        <f>SUM(E25+E26)</f>
        <v>11</v>
      </c>
      <c r="F24" s="9">
        <f>SUM(F25+F26)</f>
        <v>2114</v>
      </c>
      <c r="G24" s="42">
        <f t="shared" si="2"/>
        <v>-0.9115333110143957</v>
      </c>
      <c r="H24" s="9">
        <f>SUM(H25+H26)</f>
        <v>24852</v>
      </c>
      <c r="I24" s="42">
        <v>1</v>
      </c>
      <c r="J24" s="9">
        <f t="shared" si="0"/>
        <v>26966</v>
      </c>
      <c r="K24" s="43">
        <f t="shared" si="1"/>
        <v>0.12847338466688984</v>
      </c>
    </row>
    <row r="25" spans="1:11" ht="15" customHeight="1">
      <c r="A25" s="10" t="s">
        <v>66</v>
      </c>
      <c r="B25" s="12">
        <f aca="true" t="shared" si="3" ref="B25:E26">SUM(B22+B19)</f>
        <v>23498</v>
      </c>
      <c r="C25" s="12">
        <f t="shared" si="3"/>
        <v>0</v>
      </c>
      <c r="D25" s="12">
        <f t="shared" si="3"/>
        <v>21377</v>
      </c>
      <c r="E25" s="12">
        <f t="shared" si="3"/>
        <v>8</v>
      </c>
      <c r="F25" s="12">
        <f>SUM(F19+F22)</f>
        <v>2113</v>
      </c>
      <c r="G25" s="46">
        <f t="shared" si="2"/>
        <v>-0.9100774534002893</v>
      </c>
      <c r="H25" s="12">
        <f>SUM(H19+H22)</f>
        <v>24852</v>
      </c>
      <c r="I25" s="46">
        <v>1</v>
      </c>
      <c r="J25" s="12">
        <f t="shared" si="0"/>
        <v>26965</v>
      </c>
      <c r="K25" s="62">
        <f t="shared" si="1"/>
        <v>0.14754447186994638</v>
      </c>
    </row>
    <row r="26" spans="1:11" ht="15" customHeight="1" thickBot="1">
      <c r="A26" s="47" t="s">
        <v>67</v>
      </c>
      <c r="B26" s="66">
        <f t="shared" si="3"/>
        <v>398</v>
      </c>
      <c r="C26" s="66">
        <f t="shared" si="3"/>
        <v>0</v>
      </c>
      <c r="D26" s="66">
        <f t="shared" si="3"/>
        <v>394</v>
      </c>
      <c r="E26" s="66">
        <f t="shared" si="3"/>
        <v>3</v>
      </c>
      <c r="F26" s="66">
        <f>SUM(F20+F23)</f>
        <v>1</v>
      </c>
      <c r="G26" s="48">
        <f t="shared" si="2"/>
        <v>-0.9974874371859297</v>
      </c>
      <c r="H26" s="66">
        <f>SUM(H20+H23)</f>
        <v>0</v>
      </c>
      <c r="I26" s="48">
        <v>0</v>
      </c>
      <c r="J26" s="66">
        <f t="shared" si="0"/>
        <v>1</v>
      </c>
      <c r="K26" s="67">
        <f t="shared" si="1"/>
        <v>-0.9974874371859297</v>
      </c>
    </row>
    <row r="27" ht="13.5" thickTop="1">
      <c r="A27" s="68" t="s">
        <v>68</v>
      </c>
    </row>
    <row r="28" spans="1:6" ht="12.75">
      <c r="A28" s="49"/>
      <c r="F28" s="50"/>
    </row>
    <row r="29" spans="1:11" ht="12.75">
      <c r="A29" s="117" t="s">
        <v>74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1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s="32" customFormat="1" ht="19.5" customHeight="1">
      <c r="A33" s="51" t="s">
        <v>35</v>
      </c>
      <c r="B33" s="51"/>
      <c r="C33" s="51" t="s">
        <v>36</v>
      </c>
      <c r="D33" s="51"/>
      <c r="E33" s="51"/>
      <c r="F33" s="52" t="s">
        <v>75</v>
      </c>
      <c r="G33" s="51"/>
      <c r="H33" s="51"/>
      <c r="I33" s="51"/>
      <c r="J33" s="51"/>
      <c r="K33" s="51"/>
    </row>
    <row r="34" spans="1:11" s="32" customFormat="1" ht="19.5" customHeight="1">
      <c r="A34" s="51" t="s">
        <v>37</v>
      </c>
      <c r="B34" s="51"/>
      <c r="C34" s="51" t="s">
        <v>77</v>
      </c>
      <c r="D34" s="51"/>
      <c r="E34" s="51"/>
      <c r="F34" s="52" t="s">
        <v>76</v>
      </c>
      <c r="G34" s="51"/>
      <c r="H34" s="51"/>
      <c r="I34" s="51"/>
      <c r="J34" s="51"/>
      <c r="K34" s="51"/>
    </row>
    <row r="35" spans="1:7" ht="12.75">
      <c r="A35" s="53"/>
      <c r="B35" s="53"/>
      <c r="C35" s="53"/>
      <c r="D35" s="53"/>
      <c r="E35" s="53"/>
      <c r="F35" s="53"/>
      <c r="G35" s="53"/>
    </row>
    <row r="36" spans="1:7" ht="12.75">
      <c r="A36" s="53"/>
      <c r="B36" s="53"/>
      <c r="C36" s="53"/>
      <c r="D36" s="53"/>
      <c r="E36" s="53"/>
      <c r="F36" s="53"/>
      <c r="G36" s="53"/>
    </row>
    <row r="37" spans="1:10" ht="12.75">
      <c r="A37" s="54"/>
      <c r="B37" s="55"/>
      <c r="C37" s="53"/>
      <c r="G37" s="53"/>
      <c r="I37" s="53"/>
      <c r="J37" s="53"/>
    </row>
    <row r="39" spans="2:7" ht="12.75">
      <c r="B39" s="56"/>
      <c r="C39" s="56"/>
      <c r="D39" s="57"/>
      <c r="E39" s="54"/>
      <c r="F39" s="58"/>
      <c r="G39" s="59"/>
    </row>
    <row r="40" spans="2:7" ht="12.75">
      <c r="B40" s="60"/>
      <c r="C40" s="56"/>
      <c r="D40" s="57"/>
      <c r="E40" s="54"/>
      <c r="F40" s="61"/>
      <c r="G40" s="59"/>
    </row>
    <row r="41" spans="2:7" ht="12.75">
      <c r="B41" s="60"/>
      <c r="C41" s="56"/>
      <c r="D41" s="57"/>
      <c r="E41" s="54"/>
      <c r="F41" s="61"/>
      <c r="G41" s="59"/>
    </row>
    <row r="42" spans="2:7" ht="12.75">
      <c r="B42" s="56"/>
      <c r="C42" s="56"/>
      <c r="D42" s="57"/>
      <c r="E42" s="58"/>
      <c r="F42" s="58"/>
      <c r="G42" s="59"/>
    </row>
    <row r="43" spans="2:7" ht="12.75">
      <c r="B43" s="60"/>
      <c r="C43" s="56"/>
      <c r="D43" s="57"/>
      <c r="E43" s="61"/>
      <c r="F43" s="61"/>
      <c r="G43" s="59"/>
    </row>
    <row r="44" spans="2:7" ht="12.75">
      <c r="B44" s="60"/>
      <c r="C44" s="56"/>
      <c r="D44" s="57"/>
      <c r="E44" s="61"/>
      <c r="F44" s="61"/>
      <c r="G44" s="59"/>
    </row>
    <row r="45" spans="2:7" ht="12.75">
      <c r="B45" s="56"/>
      <c r="C45" s="56"/>
      <c r="D45" s="57"/>
      <c r="E45" s="58"/>
      <c r="F45" s="58"/>
      <c r="G45" s="59"/>
    </row>
    <row r="46" spans="2:4" ht="12.75">
      <c r="B46" s="60"/>
      <c r="C46" s="56"/>
      <c r="D46" s="57"/>
    </row>
    <row r="47" spans="2:4" ht="12.75">
      <c r="B47" s="60"/>
      <c r="C47" s="56"/>
      <c r="D47" s="57"/>
    </row>
  </sheetData>
  <mergeCells count="21">
    <mergeCell ref="J15:J16"/>
    <mergeCell ref="K15:K16"/>
    <mergeCell ref="A29:K29"/>
    <mergeCell ref="F15:F16"/>
    <mergeCell ref="G15:G16"/>
    <mergeCell ref="H15:H16"/>
    <mergeCell ref="I15:I16"/>
    <mergeCell ref="A10:K10"/>
    <mergeCell ref="A12:K12"/>
    <mergeCell ref="A13:K13"/>
    <mergeCell ref="A14:A17"/>
    <mergeCell ref="B14:B16"/>
    <mergeCell ref="C14:G14"/>
    <mergeCell ref="H14:K14"/>
    <mergeCell ref="C15:C16"/>
    <mergeCell ref="D15:D16"/>
    <mergeCell ref="E15:E16"/>
    <mergeCell ref="A4:K4"/>
    <mergeCell ref="A5:K5"/>
    <mergeCell ref="A8:K8"/>
    <mergeCell ref="A9:K9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Fialho</dc:creator>
  <cp:keywords/>
  <dc:description/>
  <cp:lastModifiedBy>xpadmin</cp:lastModifiedBy>
  <cp:lastPrinted>2007-02-14T18:37:50Z</cp:lastPrinted>
  <dcterms:created xsi:type="dcterms:W3CDTF">2007-01-26T12:25:33Z</dcterms:created>
  <dcterms:modified xsi:type="dcterms:W3CDTF">2007-02-14T18:41:16Z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